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philpott\Desktop\ME170 Final Grades 12-21-2019\"/>
    </mc:Choice>
  </mc:AlternateContent>
  <bookViews>
    <workbookView xWindow="-100" yWindow="-100" windowWidth="20720" windowHeight="13280" tabRatio="807" firstSheet="3" activeTab="15"/>
  </bookViews>
  <sheets>
    <sheet name="Lab1" sheetId="18" r:id="rId1"/>
    <sheet name="Lab2" sheetId="17" r:id="rId2"/>
    <sheet name="Lab3" sheetId="16" r:id="rId3"/>
    <sheet name="Lab4" sheetId="3" r:id="rId4"/>
    <sheet name="Lab5" sheetId="1" r:id="rId5"/>
    <sheet name="Lab6" sheetId="2" r:id="rId6"/>
    <sheet name="Lab7" sheetId="4" r:id="rId7"/>
    <sheet name="Lab8" sheetId="5" r:id="rId8"/>
    <sheet name="Lab9" sheetId="6" r:id="rId9"/>
    <sheet name="Lab10" sheetId="7" r:id="rId10"/>
    <sheet name="Lab11" sheetId="8" r:id="rId11"/>
    <sheet name="Lab12" sheetId="9" r:id="rId12"/>
    <sheet name="Design Project" sheetId="13" r:id="rId13"/>
    <sheet name="InClass Assignments" sheetId="12" r:id="rId14"/>
    <sheet name="Attendance" sheetId="14" r:id="rId15"/>
    <sheet name="Final Grade" sheetId="15" r:id="rId16"/>
  </sheets>
  <definedNames>
    <definedName name="_xlnm.Print_Area" localSheetId="4">'Lab5'!$A$33:$E$50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1" i="15" l="1"/>
  <c r="C29" i="15"/>
  <c r="D25" i="15"/>
  <c r="C12" i="15"/>
  <c r="D10" i="15"/>
  <c r="D8" i="15"/>
  <c r="P32" i="12"/>
  <c r="C32" i="15" s="1"/>
  <c r="P31" i="12"/>
  <c r="P30" i="12"/>
  <c r="C30" i="15" s="1"/>
  <c r="P29" i="12"/>
  <c r="P28" i="12"/>
  <c r="C28" i="15" s="1"/>
  <c r="P27" i="12"/>
  <c r="C27" i="15" s="1"/>
  <c r="P26" i="12"/>
  <c r="C26" i="15" s="1"/>
  <c r="P25" i="12"/>
  <c r="C25" i="15" s="1"/>
  <c r="P24" i="12"/>
  <c r="C24" i="15" s="1"/>
  <c r="P23" i="12"/>
  <c r="C23" i="15" s="1"/>
  <c r="P22" i="12"/>
  <c r="C22" i="15" s="1"/>
  <c r="P21" i="12"/>
  <c r="C21" i="15" s="1"/>
  <c r="P20" i="12"/>
  <c r="C20" i="15" s="1"/>
  <c r="P19" i="12"/>
  <c r="C19" i="15" s="1"/>
  <c r="P18" i="12"/>
  <c r="C18" i="15" s="1"/>
  <c r="P17" i="12"/>
  <c r="C17" i="15" s="1"/>
  <c r="P16" i="12"/>
  <c r="C16" i="15" s="1"/>
  <c r="P15" i="12"/>
  <c r="C15" i="15" s="1"/>
  <c r="P14" i="12"/>
  <c r="C14" i="15" s="1"/>
  <c r="P13" i="12"/>
  <c r="C13" i="15" s="1"/>
  <c r="P12" i="12"/>
  <c r="P11" i="12"/>
  <c r="C11" i="15" s="1"/>
  <c r="P10" i="12"/>
  <c r="C10" i="15" s="1"/>
  <c r="P9" i="12"/>
  <c r="C9" i="15" s="1"/>
  <c r="P8" i="12"/>
  <c r="C8" i="15" s="1"/>
  <c r="P7" i="12"/>
  <c r="C7" i="15" s="1"/>
  <c r="P6" i="12"/>
  <c r="C6" i="15" s="1"/>
  <c r="P5" i="12"/>
  <c r="C5" i="15" s="1"/>
  <c r="P4" i="12"/>
  <c r="C4" i="15" s="1"/>
  <c r="H32" i="13"/>
  <c r="D32" i="15" s="1"/>
  <c r="H31" i="13"/>
  <c r="D31" i="15" s="1"/>
  <c r="H30" i="13"/>
  <c r="D30" i="15" s="1"/>
  <c r="H29" i="13"/>
  <c r="D29" i="15" s="1"/>
  <c r="H28" i="13"/>
  <c r="D28" i="15" s="1"/>
  <c r="H27" i="13"/>
  <c r="D27" i="15" s="1"/>
  <c r="H26" i="13"/>
  <c r="D26" i="15" s="1"/>
  <c r="H25" i="13"/>
  <c r="H24" i="13"/>
  <c r="D24" i="15" s="1"/>
  <c r="H23" i="13"/>
  <c r="D23" i="15" s="1"/>
  <c r="H22" i="13"/>
  <c r="D22" i="15" s="1"/>
  <c r="H21" i="13"/>
  <c r="D21" i="15" s="1"/>
  <c r="H20" i="13"/>
  <c r="D20" i="15" s="1"/>
  <c r="H19" i="13"/>
  <c r="D19" i="15" s="1"/>
  <c r="H18" i="13"/>
  <c r="D18" i="15" s="1"/>
  <c r="H17" i="13"/>
  <c r="D17" i="15" s="1"/>
  <c r="H16" i="13"/>
  <c r="D16" i="15" s="1"/>
  <c r="H15" i="13"/>
  <c r="D15" i="15" s="1"/>
  <c r="H14" i="13"/>
  <c r="D14" i="15" s="1"/>
  <c r="H13" i="13"/>
  <c r="D13" i="15" s="1"/>
  <c r="H12" i="13"/>
  <c r="D12" i="15" s="1"/>
  <c r="H11" i="13"/>
  <c r="D11" i="15" s="1"/>
  <c r="H10" i="13"/>
  <c r="H9" i="13"/>
  <c r="D9" i="15" s="1"/>
  <c r="H8" i="13"/>
  <c r="H7" i="13"/>
  <c r="D7" i="15" s="1"/>
  <c r="H6" i="13"/>
  <c r="D6" i="15" s="1"/>
  <c r="H5" i="13"/>
  <c r="D5" i="15" s="1"/>
  <c r="H4" i="13"/>
  <c r="D4" i="15" s="1"/>
  <c r="H11" i="9" l="1"/>
  <c r="F8" i="9" l="1"/>
  <c r="H8" i="9" s="1"/>
  <c r="F7" i="9"/>
  <c r="H7" i="9" s="1"/>
  <c r="N25" i="14" l="1"/>
  <c r="E25" i="15" s="1"/>
  <c r="N5" i="14"/>
  <c r="E5" i="15" s="1"/>
  <c r="N6" i="14"/>
  <c r="E6" i="15" s="1"/>
  <c r="N7" i="14"/>
  <c r="E7" i="15" s="1"/>
  <c r="N8" i="14"/>
  <c r="E8" i="15" s="1"/>
  <c r="N9" i="14"/>
  <c r="E9" i="15" s="1"/>
  <c r="N10" i="14"/>
  <c r="E10" i="15" s="1"/>
  <c r="N11" i="14"/>
  <c r="E11" i="15" s="1"/>
  <c r="N12" i="14"/>
  <c r="E12" i="15" s="1"/>
  <c r="N13" i="14"/>
  <c r="E13" i="15" s="1"/>
  <c r="N14" i="14"/>
  <c r="E14" i="15" s="1"/>
  <c r="N15" i="14"/>
  <c r="E15" i="15" s="1"/>
  <c r="N16" i="14"/>
  <c r="E16" i="15" s="1"/>
  <c r="N17" i="14"/>
  <c r="E17" i="15" s="1"/>
  <c r="N18" i="14"/>
  <c r="E18" i="15" s="1"/>
  <c r="N19" i="14"/>
  <c r="E19" i="15" s="1"/>
  <c r="N20" i="14"/>
  <c r="E20" i="15" s="1"/>
  <c r="N21" i="14"/>
  <c r="E21" i="15" s="1"/>
  <c r="N22" i="14"/>
  <c r="E22" i="15" s="1"/>
  <c r="N23" i="14"/>
  <c r="E23" i="15" s="1"/>
  <c r="N24" i="14"/>
  <c r="E24" i="15" s="1"/>
  <c r="N26" i="14"/>
  <c r="E26" i="15" s="1"/>
  <c r="N27" i="14"/>
  <c r="E27" i="15" s="1"/>
  <c r="N28" i="14"/>
  <c r="E28" i="15" s="1"/>
  <c r="N29" i="14"/>
  <c r="E29" i="15" s="1"/>
  <c r="N30" i="14"/>
  <c r="E30" i="15" s="1"/>
  <c r="N31" i="14"/>
  <c r="E31" i="15" s="1"/>
  <c r="N32" i="14"/>
  <c r="E32" i="15" s="1"/>
  <c r="N4" i="14"/>
  <c r="E4" i="15" s="1"/>
  <c r="F10" i="9" l="1"/>
  <c r="H10" i="9" s="1"/>
  <c r="F23" i="9"/>
  <c r="H23" i="9" s="1"/>
  <c r="F22" i="9"/>
  <c r="H22" i="9" s="1"/>
  <c r="F5" i="9"/>
  <c r="H5" i="9" s="1"/>
  <c r="F6" i="9"/>
  <c r="H6" i="9" s="1"/>
  <c r="F9" i="9"/>
  <c r="H9" i="9" s="1"/>
  <c r="F12" i="9"/>
  <c r="H12" i="9" s="1"/>
  <c r="F13" i="9"/>
  <c r="H13" i="9" s="1"/>
  <c r="F14" i="9"/>
  <c r="H14" i="9" s="1"/>
  <c r="F15" i="9"/>
  <c r="H15" i="9" s="1"/>
  <c r="F16" i="9"/>
  <c r="H16" i="9" s="1"/>
  <c r="F17" i="9"/>
  <c r="H17" i="9" s="1"/>
  <c r="F18" i="9"/>
  <c r="H18" i="9" s="1"/>
  <c r="F19" i="9"/>
  <c r="H19" i="9" s="1"/>
  <c r="F20" i="9"/>
  <c r="H20" i="9" s="1"/>
  <c r="F21" i="9"/>
  <c r="H21" i="9" s="1"/>
  <c r="F24" i="9"/>
  <c r="H24" i="9" s="1"/>
  <c r="F25" i="9"/>
  <c r="H25" i="9" s="1"/>
  <c r="F26" i="9"/>
  <c r="H26" i="9" s="1"/>
  <c r="F27" i="9"/>
  <c r="H27" i="9" s="1"/>
  <c r="F28" i="9"/>
  <c r="H28" i="9" s="1"/>
  <c r="F29" i="9"/>
  <c r="H29" i="9" s="1"/>
  <c r="F30" i="9"/>
  <c r="H30" i="9" s="1"/>
  <c r="F31" i="9"/>
  <c r="H31" i="9" s="1"/>
  <c r="F32" i="9"/>
  <c r="H32" i="9" s="1"/>
  <c r="F4" i="9"/>
  <c r="H4" i="9" s="1"/>
  <c r="G23" i="6" l="1"/>
  <c r="I23" i="6" s="1"/>
  <c r="G31" i="8"/>
  <c r="I31" i="8" s="1"/>
  <c r="G27" i="8"/>
  <c r="I27" i="8" s="1"/>
  <c r="G5" i="8"/>
  <c r="I5" i="8" s="1"/>
  <c r="G6" i="8"/>
  <c r="I6" i="8" s="1"/>
  <c r="G7" i="8"/>
  <c r="I7" i="8" s="1"/>
  <c r="G8" i="8"/>
  <c r="I8" i="8" s="1"/>
  <c r="G9" i="8"/>
  <c r="I9" i="8" s="1"/>
  <c r="G10" i="8"/>
  <c r="I10" i="8" s="1"/>
  <c r="G11" i="8"/>
  <c r="I11" i="8" s="1"/>
  <c r="G12" i="8"/>
  <c r="I12" i="8" s="1"/>
  <c r="G13" i="8"/>
  <c r="I13" i="8" s="1"/>
  <c r="G14" i="8"/>
  <c r="I14" i="8" s="1"/>
  <c r="G15" i="8"/>
  <c r="I15" i="8" s="1"/>
  <c r="G16" i="8"/>
  <c r="I16" i="8" s="1"/>
  <c r="G17" i="8"/>
  <c r="I17" i="8" s="1"/>
  <c r="G18" i="8"/>
  <c r="I18" i="8" s="1"/>
  <c r="G19" i="8"/>
  <c r="I19" i="8" s="1"/>
  <c r="G20" i="8"/>
  <c r="I20" i="8" s="1"/>
  <c r="G21" i="8"/>
  <c r="I21" i="8" s="1"/>
  <c r="G22" i="8"/>
  <c r="I22" i="8" s="1"/>
  <c r="G23" i="8"/>
  <c r="I23" i="8" s="1"/>
  <c r="G24" i="8"/>
  <c r="I24" i="8" s="1"/>
  <c r="G25" i="8"/>
  <c r="I25" i="8" s="1"/>
  <c r="G26" i="8"/>
  <c r="I26" i="8" s="1"/>
  <c r="G28" i="8"/>
  <c r="I28" i="8" s="1"/>
  <c r="G29" i="8"/>
  <c r="I29" i="8" s="1"/>
  <c r="G30" i="8"/>
  <c r="I30" i="8" s="1"/>
  <c r="G32" i="8"/>
  <c r="I32" i="8" s="1"/>
  <c r="G4" i="8"/>
  <c r="I4" i="8" s="1"/>
  <c r="G31" i="6"/>
  <c r="I31" i="6" s="1"/>
  <c r="F5" i="7" l="1"/>
  <c r="H5" i="7" s="1"/>
  <c r="F6" i="7"/>
  <c r="H6" i="7" s="1"/>
  <c r="F7" i="7"/>
  <c r="H7" i="7" s="1"/>
  <c r="F8" i="7"/>
  <c r="H8" i="7" s="1"/>
  <c r="F9" i="7"/>
  <c r="H9" i="7" s="1"/>
  <c r="F10" i="7"/>
  <c r="H10" i="7" s="1"/>
  <c r="F11" i="7"/>
  <c r="H11" i="7" s="1"/>
  <c r="F12" i="7"/>
  <c r="H12" i="7" s="1"/>
  <c r="F13" i="7"/>
  <c r="H13" i="7" s="1"/>
  <c r="F14" i="7"/>
  <c r="H14" i="7" s="1"/>
  <c r="F15" i="7"/>
  <c r="H15" i="7" s="1"/>
  <c r="F16" i="7"/>
  <c r="H16" i="7" s="1"/>
  <c r="F17" i="7"/>
  <c r="H17" i="7" s="1"/>
  <c r="F18" i="7"/>
  <c r="H18" i="7" s="1"/>
  <c r="F19" i="7"/>
  <c r="H19" i="7" s="1"/>
  <c r="F20" i="7"/>
  <c r="H20" i="7" s="1"/>
  <c r="F21" i="7"/>
  <c r="H21" i="7" s="1"/>
  <c r="F22" i="7"/>
  <c r="H22" i="7" s="1"/>
  <c r="F23" i="7"/>
  <c r="H23" i="7" s="1"/>
  <c r="F24" i="7"/>
  <c r="H24" i="7" s="1"/>
  <c r="F25" i="7"/>
  <c r="H25" i="7" s="1"/>
  <c r="F26" i="7"/>
  <c r="H26" i="7" s="1"/>
  <c r="F27" i="7"/>
  <c r="H27" i="7" s="1"/>
  <c r="F28" i="7"/>
  <c r="H28" i="7" s="1"/>
  <c r="F29" i="7"/>
  <c r="H29" i="7" s="1"/>
  <c r="F30" i="7"/>
  <c r="H30" i="7" s="1"/>
  <c r="F31" i="7"/>
  <c r="H31" i="7" s="1"/>
  <c r="F32" i="7"/>
  <c r="H32" i="7" s="1"/>
  <c r="F4" i="7"/>
  <c r="H4" i="7" s="1"/>
  <c r="G10" i="6"/>
  <c r="I10" i="6" s="1"/>
  <c r="G5" i="6" l="1"/>
  <c r="I5" i="6" s="1"/>
  <c r="G6" i="6"/>
  <c r="I6" i="6" s="1"/>
  <c r="G7" i="6"/>
  <c r="I7" i="6" s="1"/>
  <c r="G8" i="6"/>
  <c r="I8" i="6" s="1"/>
  <c r="G9" i="6"/>
  <c r="I9" i="6" s="1"/>
  <c r="G11" i="6"/>
  <c r="I11" i="6" s="1"/>
  <c r="G12" i="6"/>
  <c r="I12" i="6" s="1"/>
  <c r="G13" i="6"/>
  <c r="I13" i="6" s="1"/>
  <c r="G14" i="6"/>
  <c r="I14" i="6" s="1"/>
  <c r="G15" i="6"/>
  <c r="I15" i="6" s="1"/>
  <c r="G16" i="6"/>
  <c r="I16" i="6" s="1"/>
  <c r="G17" i="6"/>
  <c r="I17" i="6" s="1"/>
  <c r="G18" i="6"/>
  <c r="I18" i="6" s="1"/>
  <c r="G19" i="6"/>
  <c r="I19" i="6" s="1"/>
  <c r="G20" i="6"/>
  <c r="I20" i="6" s="1"/>
  <c r="G21" i="6"/>
  <c r="I21" i="6" s="1"/>
  <c r="G22" i="6"/>
  <c r="I22" i="6" s="1"/>
  <c r="G24" i="6"/>
  <c r="I24" i="6" s="1"/>
  <c r="G25" i="6"/>
  <c r="I25" i="6" s="1"/>
  <c r="G26" i="6"/>
  <c r="I26" i="6" s="1"/>
  <c r="G27" i="6"/>
  <c r="I27" i="6" s="1"/>
  <c r="G28" i="6"/>
  <c r="I28" i="6" s="1"/>
  <c r="G29" i="6"/>
  <c r="I29" i="6" s="1"/>
  <c r="G30" i="6"/>
  <c r="I30" i="6" s="1"/>
  <c r="G32" i="6"/>
  <c r="I32" i="6" s="1"/>
  <c r="G4" i="6"/>
  <c r="I4" i="6" s="1"/>
  <c r="F23" i="5"/>
  <c r="H23" i="5" s="1"/>
  <c r="F13" i="5" l="1"/>
  <c r="H13" i="5" s="1"/>
  <c r="F5" i="5" l="1"/>
  <c r="H5" i="5" s="1"/>
  <c r="F6" i="5"/>
  <c r="H6" i="5" s="1"/>
  <c r="F7" i="5"/>
  <c r="H7" i="5" s="1"/>
  <c r="F8" i="5"/>
  <c r="H8" i="5" s="1"/>
  <c r="F9" i="5"/>
  <c r="H9" i="5" s="1"/>
  <c r="F10" i="5"/>
  <c r="H10" i="5" s="1"/>
  <c r="F11" i="5"/>
  <c r="H11" i="5" s="1"/>
  <c r="F12" i="5"/>
  <c r="H12" i="5" s="1"/>
  <c r="F14" i="5"/>
  <c r="H14" i="5" s="1"/>
  <c r="F15" i="5"/>
  <c r="H15" i="5" s="1"/>
  <c r="F16" i="5"/>
  <c r="H16" i="5" s="1"/>
  <c r="F17" i="5"/>
  <c r="H17" i="5" s="1"/>
  <c r="F18" i="5"/>
  <c r="H18" i="5" s="1"/>
  <c r="F19" i="5"/>
  <c r="H19" i="5" s="1"/>
  <c r="F20" i="5"/>
  <c r="H20" i="5" s="1"/>
  <c r="F21" i="5"/>
  <c r="H21" i="5" s="1"/>
  <c r="F22" i="5"/>
  <c r="H22" i="5" s="1"/>
  <c r="F24" i="5"/>
  <c r="H24" i="5" s="1"/>
  <c r="F25" i="5"/>
  <c r="H25" i="5" s="1"/>
  <c r="F26" i="5"/>
  <c r="H26" i="5" s="1"/>
  <c r="F27" i="5"/>
  <c r="H27" i="5" s="1"/>
  <c r="F28" i="5"/>
  <c r="H28" i="5" s="1"/>
  <c r="F29" i="5"/>
  <c r="H29" i="5" s="1"/>
  <c r="F30" i="5"/>
  <c r="H30" i="5" s="1"/>
  <c r="F31" i="5"/>
  <c r="H31" i="5" s="1"/>
  <c r="F32" i="5"/>
  <c r="H32" i="5" s="1"/>
  <c r="F4" i="5"/>
  <c r="H4" i="5" s="1"/>
  <c r="I6" i="4"/>
  <c r="K6" i="4" s="1"/>
  <c r="I21" i="4" l="1"/>
  <c r="K21" i="4" s="1"/>
  <c r="I5" i="4" l="1"/>
  <c r="K5" i="4" s="1"/>
  <c r="I7" i="4"/>
  <c r="K7" i="4" s="1"/>
  <c r="I8" i="4"/>
  <c r="K8" i="4" s="1"/>
  <c r="I9" i="4"/>
  <c r="K9" i="4" s="1"/>
  <c r="I10" i="4"/>
  <c r="K10" i="4" s="1"/>
  <c r="I11" i="4"/>
  <c r="K11" i="4" s="1"/>
  <c r="I12" i="4"/>
  <c r="K12" i="4" s="1"/>
  <c r="I13" i="4"/>
  <c r="K13" i="4" s="1"/>
  <c r="I14" i="4"/>
  <c r="K14" i="4" s="1"/>
  <c r="I15" i="4"/>
  <c r="K15" i="4" s="1"/>
  <c r="I16" i="4"/>
  <c r="K16" i="4" s="1"/>
  <c r="I17" i="4"/>
  <c r="K17" i="4" s="1"/>
  <c r="I18" i="4"/>
  <c r="K18" i="4" s="1"/>
  <c r="I19" i="4"/>
  <c r="K19" i="4" s="1"/>
  <c r="I20" i="4"/>
  <c r="K20" i="4" s="1"/>
  <c r="I22" i="4"/>
  <c r="K22" i="4" s="1"/>
  <c r="I23" i="4"/>
  <c r="K23" i="4" s="1"/>
  <c r="I24" i="4"/>
  <c r="K24" i="4" s="1"/>
  <c r="I25" i="4"/>
  <c r="K25" i="4" s="1"/>
  <c r="I26" i="4"/>
  <c r="K26" i="4" s="1"/>
  <c r="I27" i="4"/>
  <c r="K27" i="4" s="1"/>
  <c r="I28" i="4"/>
  <c r="K28" i="4" s="1"/>
  <c r="I29" i="4"/>
  <c r="K29" i="4" s="1"/>
  <c r="I30" i="4"/>
  <c r="K30" i="4" s="1"/>
  <c r="I31" i="4"/>
  <c r="K31" i="4" s="1"/>
  <c r="I32" i="4"/>
  <c r="K32" i="4" s="1"/>
  <c r="I4" i="4"/>
  <c r="K4" i="4" s="1"/>
  <c r="G9" i="2"/>
  <c r="I9" i="2" s="1"/>
  <c r="G16" i="2" l="1"/>
  <c r="I16" i="2" s="1"/>
  <c r="G10" i="2"/>
  <c r="I10" i="2" s="1"/>
  <c r="G11" i="2" l="1"/>
  <c r="I11" i="2" s="1"/>
  <c r="G23" i="2"/>
  <c r="I23" i="2" s="1"/>
  <c r="G6" i="2"/>
  <c r="I6" i="2" s="1"/>
  <c r="G19" i="2"/>
  <c r="I19" i="2" s="1"/>
  <c r="G13" i="2"/>
  <c r="I13" i="2" s="1"/>
  <c r="G7" i="2"/>
  <c r="I7" i="2" s="1"/>
  <c r="G8" i="2"/>
  <c r="I8" i="2" s="1"/>
  <c r="G12" i="2"/>
  <c r="I12" i="2" s="1"/>
  <c r="G14" i="2"/>
  <c r="I14" i="2" s="1"/>
  <c r="G15" i="2"/>
  <c r="I15" i="2" s="1"/>
  <c r="G17" i="2"/>
  <c r="I17" i="2" s="1"/>
  <c r="G18" i="2"/>
  <c r="I18" i="2" s="1"/>
  <c r="G20" i="2"/>
  <c r="I20" i="2" s="1"/>
  <c r="G21" i="2"/>
  <c r="I21" i="2" s="1"/>
  <c r="G22" i="2"/>
  <c r="I22" i="2" s="1"/>
  <c r="G24" i="2"/>
  <c r="I24" i="2" s="1"/>
  <c r="G25" i="2"/>
  <c r="I25" i="2" s="1"/>
  <c r="G26" i="2"/>
  <c r="I26" i="2" s="1"/>
  <c r="G27" i="2"/>
  <c r="I27" i="2" s="1"/>
  <c r="G28" i="2"/>
  <c r="I28" i="2" s="1"/>
  <c r="G29" i="2"/>
  <c r="I29" i="2" s="1"/>
  <c r="G30" i="2"/>
  <c r="I30" i="2" s="1"/>
  <c r="G31" i="2"/>
  <c r="I31" i="2" s="1"/>
  <c r="G32" i="2"/>
  <c r="I32" i="2" s="1"/>
  <c r="G5" i="2"/>
  <c r="I5" i="2" s="1"/>
  <c r="G4" i="2"/>
  <c r="I4" i="2" s="1"/>
  <c r="D6" i="1" l="1"/>
  <c r="F6" i="1" s="1"/>
  <c r="D7" i="1"/>
  <c r="F7" i="1" s="1"/>
  <c r="D8" i="1"/>
  <c r="F8" i="1" s="1"/>
  <c r="D9" i="1"/>
  <c r="F9" i="1" s="1"/>
  <c r="D10" i="1"/>
  <c r="F10" i="1" s="1"/>
  <c r="D11" i="1"/>
  <c r="F11" i="1" s="1"/>
  <c r="D12" i="1"/>
  <c r="F12" i="1" s="1"/>
  <c r="D13" i="1"/>
  <c r="F13" i="1" s="1"/>
  <c r="D14" i="1"/>
  <c r="F14" i="1" s="1"/>
  <c r="D15" i="1"/>
  <c r="F15" i="1" s="1"/>
  <c r="D16" i="1"/>
  <c r="F16" i="1" s="1"/>
  <c r="D17" i="1"/>
  <c r="F17" i="1" s="1"/>
  <c r="D18" i="1"/>
  <c r="F18" i="1" s="1"/>
  <c r="D19" i="1"/>
  <c r="F19" i="1" s="1"/>
  <c r="D20" i="1"/>
  <c r="F20" i="1" s="1"/>
  <c r="D21" i="1"/>
  <c r="F21" i="1" s="1"/>
  <c r="D22" i="1"/>
  <c r="F22" i="1" s="1"/>
  <c r="D23" i="1"/>
  <c r="F23" i="1" s="1"/>
  <c r="D24" i="1"/>
  <c r="F24" i="1" s="1"/>
  <c r="D25" i="1"/>
  <c r="F25" i="1" s="1"/>
  <c r="D26" i="1"/>
  <c r="F26" i="1" s="1"/>
  <c r="D27" i="1"/>
  <c r="F27" i="1" s="1"/>
  <c r="D28" i="1"/>
  <c r="F28" i="1" s="1"/>
  <c r="D29" i="1"/>
  <c r="F29" i="1" s="1"/>
  <c r="D30" i="1"/>
  <c r="F30" i="1" s="1"/>
  <c r="D31" i="1"/>
  <c r="F31" i="1" s="1"/>
  <c r="D32" i="1"/>
  <c r="F32" i="1" s="1"/>
  <c r="D4" i="1"/>
  <c r="F4" i="1" s="1"/>
  <c r="D5" i="1"/>
  <c r="F5" i="1" s="1"/>
  <c r="B32" i="16" l="1"/>
  <c r="C32" i="16" s="1"/>
  <c r="B31" i="16"/>
  <c r="C31" i="16" s="1"/>
  <c r="B30" i="16"/>
  <c r="C30" i="16" s="1"/>
  <c r="B29" i="16"/>
  <c r="C29" i="16" s="1"/>
  <c r="C28" i="16"/>
  <c r="C27" i="16"/>
  <c r="B27" i="16"/>
  <c r="C26" i="16"/>
  <c r="B25" i="16"/>
  <c r="C25" i="16" s="1"/>
  <c r="B24" i="16"/>
  <c r="C24" i="16" s="1"/>
  <c r="B23" i="16"/>
  <c r="C23" i="16" s="1"/>
  <c r="B22" i="16"/>
  <c r="C22" i="16" s="1"/>
  <c r="C21" i="16"/>
  <c r="C20" i="16"/>
  <c r="B20" i="16"/>
  <c r="B19" i="16"/>
  <c r="C19" i="16" s="1"/>
  <c r="C18" i="16"/>
  <c r="B18" i="16"/>
  <c r="C17" i="16"/>
  <c r="B16" i="16"/>
  <c r="C16" i="16" s="1"/>
  <c r="B15" i="16"/>
  <c r="C15" i="16" s="1"/>
  <c r="B14" i="16"/>
  <c r="C14" i="16" s="1"/>
  <c r="C13" i="16"/>
  <c r="C12" i="16"/>
  <c r="C11" i="16"/>
  <c r="B10" i="16"/>
  <c r="C10" i="16" s="1"/>
  <c r="B9" i="16"/>
  <c r="C9" i="16" s="1"/>
  <c r="C8" i="16"/>
  <c r="C7" i="16"/>
  <c r="B6" i="16"/>
  <c r="C6" i="16" s="1"/>
  <c r="C5" i="16"/>
  <c r="B4" i="16"/>
  <c r="C4" i="16" s="1"/>
  <c r="B27" i="15" l="1"/>
  <c r="F27" i="15" s="1"/>
  <c r="G27" i="15" s="1"/>
  <c r="B7" i="15"/>
  <c r="F7" i="15" s="1"/>
  <c r="G7" i="15" s="1"/>
  <c r="B8" i="15"/>
  <c r="F8" i="15" s="1"/>
  <c r="G8" i="15" s="1"/>
  <c r="B15" i="15"/>
  <c r="F15" i="15" s="1"/>
  <c r="G15" i="15" s="1"/>
  <c r="B17" i="15"/>
  <c r="F17" i="15" s="1"/>
  <c r="G17" i="15" s="1"/>
  <c r="B24" i="15"/>
  <c r="F24" i="15" s="1"/>
  <c r="G24" i="15" s="1"/>
  <c r="B16" i="15"/>
  <c r="F16" i="15" s="1"/>
  <c r="G16" i="15" s="1"/>
  <c r="B25" i="15"/>
  <c r="F25" i="15" s="1"/>
  <c r="G25" i="15" s="1"/>
  <c r="B32" i="15"/>
  <c r="F32" i="15" s="1"/>
  <c r="G32" i="15" s="1"/>
  <c r="E4" i="3"/>
  <c r="G4" i="3" s="1"/>
  <c r="E5" i="3"/>
  <c r="G5" i="3" s="1"/>
  <c r="E6" i="3"/>
  <c r="G6" i="3" s="1"/>
  <c r="E7" i="3"/>
  <c r="G7" i="3" s="1"/>
  <c r="E8" i="3"/>
  <c r="G8" i="3" s="1"/>
  <c r="E9" i="3"/>
  <c r="G9" i="3" s="1"/>
  <c r="E10" i="3"/>
  <c r="G10" i="3" s="1"/>
  <c r="E11" i="3"/>
  <c r="G11" i="3" s="1"/>
  <c r="E12" i="3"/>
  <c r="G12" i="3" s="1"/>
  <c r="E13" i="3"/>
  <c r="G13" i="3" s="1"/>
  <c r="E14" i="3"/>
  <c r="G14" i="3" s="1"/>
  <c r="E32" i="3"/>
  <c r="G32" i="3" s="1"/>
  <c r="E25" i="3"/>
  <c r="G25" i="3" s="1"/>
  <c r="E26" i="3"/>
  <c r="G26" i="3" s="1"/>
  <c r="E27" i="3"/>
  <c r="G27" i="3" s="1"/>
  <c r="E28" i="3"/>
  <c r="G28" i="3" s="1"/>
  <c r="E29" i="3"/>
  <c r="G29" i="3" s="1"/>
  <c r="E30" i="3"/>
  <c r="G30" i="3" s="1"/>
  <c r="E31" i="3"/>
  <c r="G31" i="3" s="1"/>
  <c r="E16" i="3"/>
  <c r="G16" i="3" s="1"/>
  <c r="E17" i="3"/>
  <c r="G17" i="3" s="1"/>
  <c r="E18" i="3"/>
  <c r="G18" i="3" s="1"/>
  <c r="E19" i="3"/>
  <c r="G19" i="3" s="1"/>
  <c r="E20" i="3"/>
  <c r="G20" i="3" s="1"/>
  <c r="E21" i="3"/>
  <c r="G21" i="3" s="1"/>
  <c r="E22" i="3"/>
  <c r="G22" i="3" s="1"/>
  <c r="E23" i="3"/>
  <c r="G23" i="3" s="1"/>
  <c r="E24" i="3"/>
  <c r="G24" i="3" s="1"/>
  <c r="E15" i="3"/>
  <c r="G15" i="3" s="1"/>
  <c r="B30" i="15" l="1"/>
  <c r="F30" i="15" s="1"/>
  <c r="G30" i="15" s="1"/>
  <c r="B21" i="15"/>
  <c r="F21" i="15" s="1"/>
  <c r="G21" i="15" s="1"/>
  <c r="B14" i="15"/>
  <c r="F14" i="15" s="1"/>
  <c r="G14" i="15" s="1"/>
  <c r="B23" i="15"/>
  <c r="F23" i="15" s="1"/>
  <c r="G23" i="15" s="1"/>
  <c r="B31" i="15"/>
  <c r="F31" i="15" s="1"/>
  <c r="G31" i="15" s="1"/>
  <c r="B4" i="15"/>
  <c r="F4" i="15" s="1"/>
  <c r="G4" i="15" s="1"/>
  <c r="B29" i="15"/>
  <c r="F29" i="15" s="1"/>
  <c r="G29" i="15" s="1"/>
  <c r="B12" i="15"/>
  <c r="F12" i="15" s="1"/>
  <c r="G12" i="15" s="1"/>
  <c r="B22" i="15"/>
  <c r="F22" i="15" s="1"/>
  <c r="G22" i="15" s="1"/>
  <c r="B10" i="15"/>
  <c r="F10" i="15" s="1"/>
  <c r="G10" i="15" s="1"/>
  <c r="B18" i="15"/>
  <c r="F18" i="15" s="1"/>
  <c r="G18" i="15" s="1"/>
  <c r="B9" i="15"/>
  <c r="F9" i="15" s="1"/>
  <c r="G9" i="15" s="1"/>
  <c r="B13" i="15"/>
  <c r="F13" i="15" s="1"/>
  <c r="G13" i="15" s="1"/>
  <c r="B11" i="15"/>
  <c r="F11" i="15" s="1"/>
  <c r="G11" i="15" s="1"/>
  <c r="B20" i="15"/>
  <c r="F20" i="15" s="1"/>
  <c r="G20" i="15" s="1"/>
  <c r="B19" i="15"/>
  <c r="F19" i="15" s="1"/>
  <c r="G19" i="15" s="1"/>
  <c r="B5" i="15"/>
  <c r="F5" i="15" s="1"/>
  <c r="G5" i="15" s="1"/>
  <c r="B26" i="15"/>
  <c r="F26" i="15" s="1"/>
  <c r="G26" i="15" s="1"/>
  <c r="B28" i="15"/>
  <c r="F28" i="15" s="1"/>
  <c r="G28" i="15" s="1"/>
  <c r="B6" i="15"/>
  <c r="F6" i="15" s="1"/>
  <c r="G6" i="15" s="1"/>
  <c r="H3" i="13"/>
  <c r="F3" i="9" l="1"/>
  <c r="P3" i="12" l="1"/>
  <c r="G3" i="2" l="1"/>
  <c r="D3" i="1"/>
  <c r="E3" i="3"/>
  <c r="I3" i="4"/>
  <c r="F3" i="5"/>
  <c r="G3" i="6"/>
  <c r="F3" i="7"/>
  <c r="G3" i="8"/>
</calcChain>
</file>

<file path=xl/sharedStrings.xml><?xml version="1.0" encoding="utf-8"?>
<sst xmlns="http://schemas.openxmlformats.org/spreadsheetml/2006/main" count="757" uniqueCount="232">
  <si>
    <t>1. 4455-002</t>
  </si>
  <si>
    <t>2. 4455-004</t>
  </si>
  <si>
    <t>3. 4455-005</t>
  </si>
  <si>
    <t>4. 4455-006</t>
  </si>
  <si>
    <t>2. 4455-005</t>
  </si>
  <si>
    <t>3. 4455-007</t>
  </si>
  <si>
    <t>4. 4455-008</t>
  </si>
  <si>
    <t>1. 4455-005</t>
  </si>
  <si>
    <t>2. 4455-001.drw</t>
  </si>
  <si>
    <t>3. 4455-002.drw</t>
  </si>
  <si>
    <t>4. 4455-003.drw</t>
  </si>
  <si>
    <t>5. 4455-006.drw</t>
  </si>
  <si>
    <t>Assembly Creation</t>
  </si>
  <si>
    <t>%</t>
  </si>
  <si>
    <t>Prelim Presentations</t>
  </si>
  <si>
    <t>percentage</t>
  </si>
  <si>
    <t>PIN #</t>
  </si>
  <si>
    <t>1. Written</t>
  </si>
  <si>
    <t>2. Bracket90</t>
  </si>
  <si>
    <t>Total</t>
  </si>
  <si>
    <t>Comments</t>
  </si>
  <si>
    <t>3. 4455-001</t>
  </si>
  <si>
    <t>1. grommet</t>
  </si>
  <si>
    <t>2. connector</t>
  </si>
  <si>
    <t>TOTAL</t>
  </si>
  <si>
    <t>Lab Assignments</t>
  </si>
  <si>
    <t>In Class Assignments</t>
  </si>
  <si>
    <t>Design Project</t>
  </si>
  <si>
    <t>Grand Total</t>
  </si>
  <si>
    <t>Final Grade</t>
  </si>
  <si>
    <t>A-F</t>
  </si>
  <si>
    <t># 1</t>
  </si>
  <si>
    <t># 2</t>
  </si>
  <si>
    <t># 3</t>
  </si>
  <si>
    <t># 4</t>
  </si>
  <si>
    <t># 5</t>
  </si>
  <si>
    <t># 6</t>
  </si>
  <si>
    <t># 7</t>
  </si>
  <si>
    <t># 8</t>
  </si>
  <si>
    <t># 9</t>
  </si>
  <si>
    <t># 10</t>
  </si>
  <si>
    <t># 11</t>
  </si>
  <si>
    <t># 12</t>
  </si>
  <si>
    <t>Lab Attendance</t>
  </si>
  <si>
    <t>1. Sketch-1(4455-001)</t>
  </si>
  <si>
    <t>2. Sketch-6(4455-004)</t>
  </si>
  <si>
    <t>4. 4455-003</t>
  </si>
  <si>
    <t>5. 4455-004</t>
  </si>
  <si>
    <t>3. Isometric Exploded View</t>
  </si>
  <si>
    <t>6. 4455-008</t>
  </si>
  <si>
    <t>7. 4455-009</t>
  </si>
  <si>
    <t>5. 4455-007</t>
  </si>
  <si>
    <t>1. 4455-004</t>
  </si>
  <si>
    <t>4. 4455-009</t>
  </si>
  <si>
    <t>1. Orthographic View</t>
  </si>
  <si>
    <t>2. Isometric View</t>
  </si>
  <si>
    <t>Assembly Drawing</t>
  </si>
  <si>
    <t>Plots</t>
  </si>
  <si>
    <t>Video</t>
  </si>
  <si>
    <t>Final Presentation</t>
  </si>
  <si>
    <t>Written Report</t>
  </si>
  <si>
    <t>Concept Selection</t>
  </si>
  <si>
    <t xml:space="preserve"> PDS</t>
  </si>
  <si>
    <t>Individual Contribution (CATME)</t>
  </si>
  <si>
    <t>Total Project Grade</t>
  </si>
  <si>
    <t>AB1</t>
  </si>
  <si>
    <t>3. endcap</t>
  </si>
  <si>
    <t>4 creative part</t>
  </si>
  <si>
    <t>5. creative part_3Dprint</t>
  </si>
  <si>
    <t>Best 12</t>
  </si>
  <si>
    <t>#13</t>
  </si>
  <si>
    <t>#14</t>
  </si>
  <si>
    <t>If assigned?</t>
  </si>
  <si>
    <t>PDS Comments</t>
  </si>
  <si>
    <t>Concept Selection Comments</t>
  </si>
  <si>
    <t>Lab Session-</t>
  </si>
  <si>
    <t>Scaled value</t>
  </si>
  <si>
    <t>Total %</t>
  </si>
  <si>
    <t>Scaled Value</t>
  </si>
  <si>
    <t>Presented during Lab5</t>
  </si>
  <si>
    <t>AB6</t>
  </si>
  <si>
    <t>3068</t>
  </si>
  <si>
    <t>1771</t>
  </si>
  <si>
    <t>2658</t>
  </si>
  <si>
    <t>1234</t>
  </si>
  <si>
    <t>5507</t>
  </si>
  <si>
    <t>1875</t>
  </si>
  <si>
    <t>0626</t>
  </si>
  <si>
    <t>8059</t>
  </si>
  <si>
    <t>8195</t>
  </si>
  <si>
    <t>0114</t>
  </si>
  <si>
    <t>0606</t>
  </si>
  <si>
    <t>1367</t>
  </si>
  <si>
    <t>2608</t>
  </si>
  <si>
    <t>9245</t>
  </si>
  <si>
    <t>7845</t>
  </si>
  <si>
    <t>1469</t>
  </si>
  <si>
    <t>0147</t>
  </si>
  <si>
    <t>2105</t>
  </si>
  <si>
    <t>1207</t>
  </si>
  <si>
    <t>3773</t>
  </si>
  <si>
    <t>9817</t>
  </si>
  <si>
    <t>9423</t>
  </si>
  <si>
    <t>5732</t>
  </si>
  <si>
    <t>4200</t>
  </si>
  <si>
    <t>2214</t>
  </si>
  <si>
    <t>Isometric exploded view lacked a centerline, 2 screws and another part .</t>
  </si>
  <si>
    <t>Sketches are very well drawn! Looks professional.</t>
  </si>
  <si>
    <t>Shaft is not clear in exploded view and the sketch for isometric view lacks a few details.</t>
  </si>
  <si>
    <t>Meets expectations.</t>
  </si>
  <si>
    <t>Well done!</t>
  </si>
  <si>
    <t>Isometric exploded view lacks 2 screws and another part.</t>
  </si>
  <si>
    <t>Isometric exploded view lacks 2 screws and another part. Certain parts lack proportion but apart from that, meets expectations.</t>
  </si>
  <si>
    <t>Meets expectations. Nicely drawn exploded view.</t>
  </si>
  <si>
    <t>Part missing in isometric exploded view and orthographic view. Parts of orthographic view lack proportion.</t>
  </si>
  <si>
    <t>Isometric exploded view lacks 1 screw and 1 nut.</t>
  </si>
  <si>
    <t>Well done! Orthographic view looks professional.</t>
  </si>
  <si>
    <t>Isometric exploded view lacks a hex nut.</t>
  </si>
  <si>
    <t>Isometric exploded lacks a hex nut. Sketches are well drawn.</t>
  </si>
  <si>
    <t>Isometric exploded view lacks 2 hex nuts, 3 screws, and 2 other parts. Isometric view lacks a hex nut and another part.</t>
  </si>
  <si>
    <t xml:space="preserve">Edge of sprocket lies tangential to the bolt while it's supposed to touch the center of the bolt in orthographic view. </t>
  </si>
  <si>
    <t xml:space="preserve">Absent for Lab 4 </t>
  </si>
  <si>
    <t>Absent on day of submission for Lab 4.</t>
  </si>
  <si>
    <t>Missing a part along with a nut in isometric view. Good drawings!</t>
  </si>
  <si>
    <t>2 points are deducted because the netid and the correct file name are missing. It should look like "dm24_Bracket90"</t>
  </si>
  <si>
    <t>1 point deducted for dimension d9 being 40 instead of 41</t>
  </si>
  <si>
    <t>1 point each deducted for incorrect dimensions for d4, d19, d9, d0 and d21, d13, d22. The correct dimensions are 45, 41, 41, 6, 20, 20 respectively.</t>
  </si>
  <si>
    <t>1 point deducted for not writing the netID. It should be something like "ziyinh2_Bracket90".</t>
  </si>
  <si>
    <t>6 points deducted for part not saved in the correct directory as netID_Bracket90. Dimensions d4, d9, d0, d21, d13, d22, dimensioned incorrectly.</t>
  </si>
  <si>
    <t>lab submission not received</t>
  </si>
  <si>
    <t>2 points deducted for no diameter used and no value of the diameter present and 1 point deducted for incorrect depth</t>
  </si>
  <si>
    <t>1 point deducted for incorrect value of diameter, 1 point deducted for absence of the value of smaller radius, -1 for incorrect depth</t>
  </si>
  <si>
    <t>1 point deducted for incorrect depth; only part of the material is removed.G276</t>
  </si>
  <si>
    <t>50% deducted for late submission</t>
  </si>
  <si>
    <t>1 point deducted for missing dimension for radius, -1 for 4455-001 missing extrusion (length), -2 for incorrect height of 4455-004</t>
  </si>
  <si>
    <t>2 points deducted for no diameter used and no value of the diameter present.</t>
  </si>
  <si>
    <t>2 point deducted for incorrect constraint</t>
  </si>
  <si>
    <t>1 point deducted for incorrect orientation of 4455-004, -1 for 5544-003 incorrect orientation, 2 points deducted for incorrect constraints (4455-004), -1 for 4455-004 for incorrect portion of material removed</t>
  </si>
  <si>
    <t>2 point deducted in 4455-003 for no diameter and no diameter dimension, 4455-001 not submitted</t>
  </si>
  <si>
    <t>1 point deducted for incorrect orientation of 4455-001</t>
  </si>
  <si>
    <t>50% deducted for late submission, 2 points deducted in 4455-003 for missing diamater and diameter dimension, -1 for 4455-004 for 41.00 missing as the width</t>
  </si>
  <si>
    <t>1 point deducted in4455-003 for not labelling radius, -1 in 455-004 for wrong portion of material removed</t>
  </si>
  <si>
    <t>50% deducted for late submission, 4455-001 extruded model missing, 5 points deducted in 4455-004 for not removing any material</t>
  </si>
  <si>
    <t>50% deducted for late submission, incorrect diameter and no diameter labeled, incorrect shape, constraints, and dimensions for 4455-004, and no material removed for 4455-004</t>
  </si>
  <si>
    <t>incorrect portion of material removed in 4455-004, incorrect depth</t>
  </si>
  <si>
    <t>2 points deducted in 4455-003 for no diameter and no diameter dimension</t>
  </si>
  <si>
    <t>4455-002: 2 points deducted for A2 not being at 11.5 x 10.5mm</t>
  </si>
  <si>
    <t>4455-002: -1 for not chamfering the edges, 4455-004: -6 for no DTM1 at 14mm, no axis A2 at 11.5 X 10.5mm, no axis A1 at intersection of DTM1 and Right, 4455-005: -4 for no datum planes created, no A1 axis at 11.5 x 10.5mm, 4455-006: -2 for corners not rounded, no full round bottom tab, 4455-008: -2 for not making both edges rounded, 4455-009: -1 for not drawing and dimensioning the rectangles</t>
  </si>
  <si>
    <t xml:space="preserve">4455-006: -0.5 for incorrect dimension for larger radius, </t>
  </si>
  <si>
    <t>4455-002: absence of 0.25 chamfer</t>
  </si>
  <si>
    <t>4455-008: -3 for no diameter dimensions shown, 4455-009: -3 for incorrect constraints and wrong shape</t>
  </si>
  <si>
    <t>4455-006: -1 for incorrect dimensions- should be 3.8 instead of 3.3, should be 4 instead of 3.5, 4455-008: -1 for no diameter dimension, radius was given instead</t>
  </si>
  <si>
    <t>4455-006: -2 for not rounding the edges</t>
  </si>
  <si>
    <t>4455-005: -2 for absent A1 axis</t>
  </si>
  <si>
    <t>4455-005: -2 for absent A1 axis, 4455-008: -1 for no diameter dimention given, 4455-009: -0.5 for incorrect width- should b 36.15 instead of 36.5</t>
  </si>
  <si>
    <t>4455-004: -4 for no axis A2 and A1 present, 4455-007: -0.5 radius dimension missing,</t>
  </si>
  <si>
    <t>4455-008: -1 for showing one radius instead of diameter in both criteria.</t>
  </si>
  <si>
    <t>4455-007: -0.5 for incorrect dimension- should be 30.00 instead of 30.01</t>
  </si>
  <si>
    <t>4455-002: -1 for missing chamfer, 4455-005: -2 for missing A1 axis, 4455-007: -1 for incorrect dimensions- should be 19.95 instead of 20.37, should be 32 instead of 23.69; 4455-009: -1 for incorrect dimensions- should be 7 and 20.25 instead of 7.24 and 20.26, -3 for giving radii dimensions instead of diameter dimensions</t>
  </si>
  <si>
    <t>4455-009: -0.5 for incorrect dimension for rectabgle width- should be 2.00 instead of 1.33</t>
  </si>
  <si>
    <t>4455-004: although your model meets the criteria for this assignment, the model does not look like the one in the grading scheme at all. The material shouldn't be removed all the way; 4455-005: -2 for incorrect shape of material removed- should be a 21.75*20.37*6 cuboid instead of shape given, incorrect depth, -2 for missing datum plane, 4455-007: -1 for incorrect lower radius- should be 15.5 instead of 26.23, -1 for thr wrong height shown; 4455-008: -1 for radius dimensions being shown instead of diameter dimensions; 4455-009: -0.5 fo incorrect lower radius- should be 18.4 instead of 18.77</t>
  </si>
  <si>
    <t>4455-004: -1 for switching the two dimensions; 4455-006: -1 for missing length dimension-should be 21.5 and 4.75 dimension missing; 4455-008: -1.5 for labelling the radii instead of the diameters- should be 3.15, 3.85 and 4.85 instead of their corresponding radii, -1 for radii shown instead of diameter- should be 2.5 and 4.85 instead of their corresponding radii</t>
  </si>
  <si>
    <t xml:space="preserve">4455-002: -0.5 for incorrect dimension for extended extruded cut- should be 1*2 not 1.54*2; 4455-004: -6 for not being submitted; 4455-005: -1 for switching A1 axis dimensions; 4455-006: -0.5 for incorrect dimension-should be 3 instead of 2.43; 4455-008: -1 for showing radii dimensions instead of diameter dimensions; </t>
  </si>
  <si>
    <t>4455-004: -2 for not creating DTM1 at 14mm, A2 at 11.5*10.5 absent, A1 not created at intersection of DTM1 and Right; 4455-005: -6 no cuboid material of 21.75*20.37*6 mm removed, no A1 at 11.5*10.5 created, no datum planes created; -0.5 for incorrect dimension-should be 7.85 instead of 7.86; 4455-007: incorrect lower radius- should be 15.5 instead of 15.45; 4455-008: -2 for not rounding both edges, -2 for absence of DTM1 in the correct location; 4455-009: -1 for not drawing and dimensioning both rectangles</t>
  </si>
  <si>
    <t>4455-002: -1 for incorrect dimensions- should be 30 and 5 instead of 28.8 and 2.54 respectively; 4455-004: -1 for incorrect region of putting A2, it should be below DTM1, not on it; 4455-006: -1 for not rounding an edge and for incorrect R-should be 1.5 instead of 2; 4455-008: -0.5 for labelling the radii instead of the diameter</t>
  </si>
  <si>
    <t xml:space="preserve">4455-007: -1 for incorrect radius of swept cut- should be 7 instead of 6.92; </t>
  </si>
  <si>
    <t>4455-004: -1 for incorrectly dimensioning the 2 holes- should be 12.25mm instead of 12.5; 4455-005: -1 for incorrectly dimensioning the rib sketch- should be 5.25 instead of 5.5; 4455-007: -4 for lacking a sweep feature</t>
  </si>
  <si>
    <t>4455-007: -1 sweep feature meets the dimensions but there shouldn't be a sharp edge from where the sweep starts, it should be curved.</t>
  </si>
  <si>
    <t xml:space="preserve">4455-004: -4 for missing sweep feature; 4455-005: -17 for not rounding the surface, mising shell, no hole and no square material removed, both ribs missing, missing sweep feature, looked completely different from the marking key; 4455-007: -4 for missing sweep feature; </t>
  </si>
  <si>
    <t>4455-004: -0.5 for incorrect dimeter for one hole- should be 12.25 instead of 12.3;</t>
  </si>
  <si>
    <t>4455-004: -3 for incorrect sweep feature; 4455-005: -3 for incorrect sweep feature; 4455-007: -4 for lacking sweep feature;</t>
  </si>
  <si>
    <t>4455-004: -2 for incorrect diameter dimension- the diameter should be 6.13, not the radius;</t>
  </si>
  <si>
    <t xml:space="preserve">4455-005: -0.5 for not labelling the correct angle- 45 should be labelled instead of 135; </t>
  </si>
  <si>
    <t>4455-004: -1 for 12.5 hole in the wrong position, the hole circle overlaps with other components, -4 for missing sweep feature; 4455-005: -5 for missing sweep feature; 4455-007: -4 missing sweep feature</t>
  </si>
  <si>
    <t>4455-004: -22 for file submitted has model that was completely different from the correct one; 4455-005: -17 for file submitted has model that was completely different from the correct one; 4455-007: -4 for missing sweep feature; 4455-009: for hole being in the left side instead of the right side</t>
  </si>
  <si>
    <t>Should have described concept 2 more in details</t>
  </si>
  <si>
    <t>Poor description of the product. Poor sketches (impossible to understand)</t>
  </si>
  <si>
    <t>Format submission is terrible, files all over, sketches missing.</t>
  </si>
  <si>
    <t>Not a Pugh matrix… you unfortunately lost all your points for that. Please include titles and comments to your sketches for the final report</t>
  </si>
  <si>
    <t>The sketches will need explanations in your final report</t>
  </si>
  <si>
    <t>Missing Pugh matrix. I found some sketches but not all.</t>
  </si>
  <si>
    <t>4455-004: -1 for incorrect radius dimension for both holes- should be 7.5 instead of 8; 4455-009: -1 for switching the dimensions of 10.5 and 11.5.</t>
  </si>
  <si>
    <t xml:space="preserve">connector: -5 for model failing to regenrate correctly while reducing sheet metal thickness; </t>
  </si>
  <si>
    <t>connector: -5 for model failing to regenrate correctly while reducing sheet metal thickness; creative part: -5 for exceeding wall thickness of 4 mm.</t>
  </si>
  <si>
    <t>connector: -5 for model failing to regenrate correctly while reducing sheet metal thickness;</t>
  </si>
  <si>
    <t>endcap: -1 for the missing the tiny circles at the edge of the endcap;</t>
  </si>
  <si>
    <t>This is not a Pugh matrix (should have + and -, a datum concept etc). No rationnale as to which concept was selected and why, and no description of the concept selected.</t>
  </si>
  <si>
    <t>Blurry matrix (which is not a pugh matrix). Your product description is a bit confusing</t>
  </si>
  <si>
    <t>connector: -5 for model failing to regenrate correctly while reducing sheet metal thickness; creative part: -5 for exceeding wall thickness of 4 mm; grommet: -1 for not exactly looking like the part dimension</t>
  </si>
  <si>
    <t xml:space="preserve">50% of grade deducted for late submission; connector: -5 for model failing to regenrate correctly while reducing sheet metal thickness; </t>
  </si>
  <si>
    <t>submission not received and is also past the "late submission" deadline</t>
  </si>
  <si>
    <t>3D model not submitted yet</t>
  </si>
  <si>
    <t>4455-007: met the criteria for this lab activity but the surface should not be curved on the side with the two circles; 4455-008: -2 for 2 protrusions lacking a curved edge.</t>
  </si>
  <si>
    <t>4455-008: -2 for 2 protrusions lacking a curved edge.</t>
  </si>
  <si>
    <t>4455-002: met the criteria for this lab activity but the part dimensions are incorrect; 4455-005: -4 for not making the final swept protrusion after redefine task; 4455-008: -2 for protrusions lacking a curved edge;</t>
  </si>
  <si>
    <t>4455-002: met the requirements for this lab activity but the part model is incorrect, the cut should occur on the other two sides of the part; 4455-005: -4 for not making the final swept protrusion after redefine task;</t>
  </si>
  <si>
    <t>4455-002: met the criteria for this lab activity but the part dimensions are incorrect; 4455-007: -4 for not mirroring the cut; 4455-008: -2 for 2 protrusions lacking a curved edge.</t>
  </si>
  <si>
    <t>4455-002: -4 for not mirroring all features including the chamfer; 4455-007: -4 for not being mirrored; 4455-008: -8 for not using 'pattern' to create the three protrusions, activity incomplete</t>
  </si>
  <si>
    <t>1821</t>
  </si>
  <si>
    <t>connector: -3 used the correct feature to ensure an even sheet metal thickness but did not apply it to the entire part;</t>
  </si>
  <si>
    <t>4455-006: -1 for missing 22.50 REF dimension</t>
  </si>
  <si>
    <t>4455-002: -1 for missing 2.00 +- 0.02 dimension. 4455-003: -1 for solid tangent lines instead of dotted</t>
  </si>
  <si>
    <t>4455-003: -1 for solid tangent line instead of dotted and missing center lines</t>
  </si>
  <si>
    <t>4455-003: -1 for dimension (11.58 +- 0.13) going across the part.</t>
  </si>
  <si>
    <t>4455-001, 4455-002, 4455-003, 4455-006: -4 for axes being present in the drawings, 4455-003: -1 for solid tangent lines instead of dotted, -1 for dimension lines (11.58 +- 0.13) going the drawing); 4455-006: -1 for 22.5 REF dimension missing</t>
  </si>
  <si>
    <t>4455-003: -1 for dimension (11.58 +- 0.13) going across the part; -1 for solid tangent line instead of dotted and missing dotted centerlines; 4455-006: -3 for missing 3 dimensions</t>
  </si>
  <si>
    <t>4455-003: -1 for missing dotted tangent lines and center lines</t>
  </si>
  <si>
    <t>4455-001, 4455-002, 4455-003, 4455-006: -4 for missing tolerances for all dimensions; 4455-003: -1 for missing dotted tangent lines and center lines, -1 for dimension (11.58+- 0.13) going across the part</t>
  </si>
  <si>
    <t>4455-006: -1 for missing 1 dimension (22.50 REF);</t>
  </si>
  <si>
    <t>4455-001, 4455-002, 4455-003, 4455-006: -4 for axes present in drawings; 4455-003: -1 for dimension (11.58 +- 0.13) going across the part, 4455-006: -1 for missing dimension 27.80 REF</t>
  </si>
  <si>
    <t>4455-003: -1 for dimension (11.58 +- 0.13 going across the part</t>
  </si>
  <si>
    <t xml:space="preserve">4455-003: -1 for dimension (11.58 +- 0.13) going across the part; </t>
  </si>
  <si>
    <t>4455-003: -2 for missing tangent lines and center lines and for labelling the radius instead of the diameter</t>
  </si>
  <si>
    <t>4455-005: -16 for part not being submitted; 4455-006: -1 for missing dimensions</t>
  </si>
  <si>
    <t>4455-003: -1 for missing dotted tangent lines; 4455-006: -1 for axes being present in drawing</t>
  </si>
  <si>
    <t>4455-005: -4 for 1mm trim missing on each side of sweep; 4455-001, 4455-002, 4455-003, 4455-006:: -8 for presence of axes, missing tolerances; 4455-003: -2 for labelling radius instead of diameter, and for missing tangent lines and center lines; 4455-006: -1 for missing dimensions</t>
  </si>
  <si>
    <t>50% of grade deducted for late submission;</t>
  </si>
  <si>
    <t>50% of grade deducted for late submission; 4455-003: -2 for missing center lines and tangent lines and for dimension (11.58+-0.13) going across the part</t>
  </si>
  <si>
    <t xml:space="preserve">Assembly drawing: -2 for missing cutting planes A-A and B-B; </t>
  </si>
  <si>
    <t xml:space="preserve">Assembly drawing: -2 for not showing cutting planes A-A and B-B, </t>
  </si>
  <si>
    <t>50% of grade deducted for late submission</t>
  </si>
  <si>
    <t>missing video: -10</t>
  </si>
  <si>
    <t>Assembly Drawing: -2 for missing cutting planes A-A and B-B, -1 for incorrect orientation for section B-B, -1 for multiples lines cutting the drawings</t>
  </si>
  <si>
    <t>Make sure your assembly creation is diagonally spread out so that each part is fully visible; assembly drawing: -2 for not showing the cutting planes A-A and B-B; -4 for missing dynamic graph; -10 for missing video</t>
  </si>
  <si>
    <t>Assembly drawing: -2 for missing cutting planes A-A and B-B;</t>
  </si>
  <si>
    <t>Assembly drawing: -10 for assembly drawing not being a separate submission, lacks cutting planes and section views with appropriate labels;</t>
  </si>
  <si>
    <t>Assembly creation: -30 for no assembly creation created with no BOM; Assembly drawing: -3 for missing cutting planes A-A and B-B, and for not showing one section view; Plots:  -4 for missing low dynamic graph</t>
  </si>
  <si>
    <t>Assembly Drawing: -2 for missing isometric view of the part; Plots: -4 for missing low dynamic graph</t>
  </si>
  <si>
    <t xml:space="preserve">assembly drawing: -2 for missing cutting planes A-A and B-B, </t>
  </si>
  <si>
    <t>No submission received</t>
  </si>
  <si>
    <t>4455-003: -2 for missing dotted tangent lines and missing tolerance for diameter</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</si>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</sst>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m/d;@"/>
    <numFmt numFmtId="166" formatCode="0.000%"/>
  </numFmts>
  <fonts count="22" x14ac:knownFonts="1">
    <font>
      <sz val="10"/>
      <name val="Arial"/>
      <family val="2"/>
    </font>
    <font>
      <sz val="11"/>
      <color theme="1"/>
      <name val="Calibri"/>
      <family val="2"/>
      <scheme val="minor"/>
    </font>
    <font>
      <sz val="11"/>
      <color indexed="20"/>
      <name val="Calibri"/>
      <family val="2"/>
    </font>
    <font>
      <b/>
      <sz val="11"/>
      <name val="Arial"/>
      <family val="2"/>
    </font>
    <font>
      <sz val="10"/>
      <name val="Arial Unicode MS"/>
      <family val="2"/>
    </font>
    <font>
      <sz val="10"/>
      <color indexed="8"/>
      <name val="Arial"/>
      <family val="2"/>
    </font>
    <font>
      <sz val="11"/>
      <name val="Arial"/>
      <family val="2"/>
    </font>
    <font>
      <sz val="10"/>
      <name val="Arial"/>
      <family val="2"/>
    </font>
    <font>
      <sz val="10"/>
      <color indexed="8"/>
      <name val="Arial Unicode MS"/>
      <family val="2"/>
    </font>
    <font>
      <sz val="11"/>
      <color indexed="8"/>
      <name val="Arial"/>
      <family val="2"/>
    </font>
    <font>
      <u/>
      <sz val="11"/>
      <name val="Arial"/>
      <family val="2"/>
    </font>
    <font>
      <b/>
      <sz val="11"/>
      <name val="Arial"/>
      <family val="2"/>
    </font>
    <font>
      <sz val="11"/>
      <name val="Arial"/>
      <family val="2"/>
    </font>
    <font>
      <sz val="10"/>
      <name val="Arial"/>
      <family val="2"/>
    </font>
    <font>
      <b/>
      <sz val="10"/>
      <name val="Arial"/>
      <family val="2"/>
    </font>
    <font>
      <sz val="10"/>
      <color indexed="8"/>
      <name val="Arial Unicode MS"/>
      <family val="2"/>
    </font>
    <font>
      <sz val="11"/>
      <color theme="1"/>
      <name val="Calibri"/>
      <family val="2"/>
      <scheme val="minor"/>
    </font>
    <font>
      <sz val="11"/>
      <color theme="1"/>
      <name val="Arial"/>
      <family val="2"/>
    </font>
    <font>
      <sz val="11"/>
      <color rgb="FF000000"/>
      <name val="Arial"/>
      <family val="2"/>
    </font>
    <font>
      <sz val="11"/>
      <color rgb="FFFF0000"/>
      <name val="Arial"/>
      <family val="2"/>
    </font>
    <font>
      <b/>
      <sz val="11"/>
      <color theme="1"/>
      <name val="Arial"/>
      <family val="2"/>
    </font>
    <font>
      <sz val="11"/>
      <color rgb="FF000000"/>
      <name val="Arial"/>
      <family val="2"/>
      <charset val="1"/>
    </font>
  </fonts>
  <fills count="15">
    <fill>
      <patternFill patternType="none"/>
    </fill>
    <fill>
      <patternFill patternType="gray125"/>
    </fill>
    <fill>
      <patternFill patternType="solid">
        <fgColor indexed="45"/>
        <bgColor indexed="29"/>
      </patternFill>
    </fill>
    <fill>
      <patternFill patternType="solid">
        <fgColor indexed="27"/>
        <bgColor indexed="41"/>
      </patternFill>
    </fill>
    <fill>
      <patternFill patternType="solid">
        <fgColor indexed="41"/>
        <bgColor indexed="64"/>
      </patternFill>
    </fill>
    <fill>
      <patternFill patternType="solid">
        <fgColor theme="9" tint="0.59999389629810485"/>
        <bgColor indexed="41"/>
      </patternFill>
    </fill>
    <fill>
      <patternFill patternType="solid">
        <fgColor theme="9" tint="0.59999389629810485"/>
        <bgColor indexed="64"/>
      </patternFill>
    </fill>
    <fill>
      <patternFill patternType="solid">
        <fgColor theme="6" tint="0.39997558519241921"/>
        <bgColor indexed="41"/>
      </patternFill>
    </fill>
    <fill>
      <patternFill patternType="solid">
        <fgColor rgb="FFCCFFFF"/>
        <bgColor indexed="64"/>
      </patternFill>
    </fill>
    <fill>
      <patternFill patternType="solid">
        <fgColor rgb="FF4EE257"/>
        <bgColor rgb="FFCCFFFF"/>
      </patternFill>
    </fill>
    <fill>
      <patternFill patternType="solid">
        <fgColor theme="5" tint="0.59999389629810485"/>
        <bgColor indexed="41"/>
      </patternFill>
    </fill>
    <fill>
      <patternFill patternType="solid">
        <fgColor theme="5"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CCFFFF"/>
        <bgColor rgb="FFCCFFFF"/>
      </patternFill>
    </fill>
  </fills>
  <borders count="11">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s>
  <cellStyleXfs count="5">
    <xf numFmtId="0" fontId="0" fillId="0" borderId="0"/>
    <xf numFmtId="0" fontId="2" fillId="2" borderId="0" applyNumberFormat="0" applyBorder="0" applyAlignment="0" applyProtection="0"/>
    <xf numFmtId="0" fontId="16" fillId="0" borderId="0"/>
    <xf numFmtId="9" fontId="7" fillId="0" borderId="0" applyFill="0" applyBorder="0" applyAlignment="0" applyProtection="0"/>
    <xf numFmtId="0" fontId="1" fillId="0" borderId="0"/>
  </cellStyleXfs>
  <cellXfs count="228">
    <xf numFmtId="0" fontId="0" fillId="0" borderId="0" xfId="0"/>
    <xf numFmtId="0" fontId="0" fillId="0" borderId="0" xfId="0" applyFill="1" applyBorder="1"/>
    <xf numFmtId="0" fontId="0" fillId="0" borderId="0" xfId="0" applyFont="1" applyFill="1" applyBorder="1"/>
    <xf numFmtId="0" fontId="0" fillId="0" borderId="0" xfId="0" applyFont="1" applyFill="1" applyBorder="1" applyAlignment="1">
      <alignment horizontal="center"/>
    </xf>
    <xf numFmtId="0" fontId="0" fillId="0" borderId="0" xfId="0" applyFill="1" applyBorder="1" applyAlignment="1">
      <alignment horizontal="center"/>
    </xf>
    <xf numFmtId="0" fontId="0" fillId="0" borderId="0" xfId="0" applyFont="1" applyFill="1" applyBorder="1" applyAlignment="1">
      <alignment horizontal="left"/>
    </xf>
    <xf numFmtId="0" fontId="3" fillId="0" borderId="0" xfId="0" applyFont="1" applyFill="1" applyBorder="1"/>
    <xf numFmtId="0" fontId="0" fillId="0" borderId="0" xfId="0" applyFill="1" applyBorder="1" applyAlignment="1">
      <alignment horizontal="left"/>
    </xf>
    <xf numFmtId="0" fontId="0" fillId="0" borderId="0" xfId="0" applyFill="1" applyBorder="1" applyAlignment="1">
      <alignment horizontal="right"/>
    </xf>
    <xf numFmtId="0" fontId="0" fillId="0" borderId="0" xfId="0" applyFill="1" applyBorder="1" applyAlignment="1"/>
    <xf numFmtId="0" fontId="4" fillId="0" borderId="0" xfId="0" applyFont="1" applyFill="1" applyBorder="1"/>
    <xf numFmtId="1" fontId="0" fillId="0" borderId="0" xfId="0" applyNumberFormat="1" applyFill="1" applyBorder="1" applyAlignment="1">
      <alignment horizontal="left"/>
    </xf>
    <xf numFmtId="1" fontId="3"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1" fontId="0" fillId="0" borderId="0" xfId="0" applyNumberFormat="1" applyFill="1" applyBorder="1" applyAlignment="1">
      <alignment horizontal="center"/>
    </xf>
    <xf numFmtId="1" fontId="0" fillId="0" borderId="0" xfId="0" applyNumberFormat="1" applyFill="1" applyBorder="1" applyAlignment="1">
      <alignment horizontal="right"/>
    </xf>
    <xf numFmtId="1" fontId="0" fillId="0" borderId="0" xfId="0" applyNumberFormat="1" applyFill="1" applyBorder="1"/>
    <xf numFmtId="1" fontId="8" fillId="0" borderId="0" xfId="0" applyNumberFormat="1" applyFont="1" applyFill="1" applyBorder="1" applyAlignment="1">
      <alignment horizontal="center"/>
    </xf>
    <xf numFmtId="0" fontId="5" fillId="0" borderId="0" xfId="0" applyFont="1" applyFill="1" applyBorder="1"/>
    <xf numFmtId="1" fontId="0" fillId="0" borderId="0" xfId="0" applyNumberFormat="1" applyFont="1" applyFill="1" applyBorder="1"/>
    <xf numFmtId="1" fontId="0" fillId="0" borderId="0" xfId="0" applyNumberFormat="1" applyFont="1" applyFill="1" applyBorder="1" applyAlignment="1">
      <alignment horizontal="right"/>
    </xf>
    <xf numFmtId="0" fontId="0" fillId="0" borderId="0" xfId="0" applyFont="1" applyFill="1" applyBorder="1" applyAlignment="1"/>
    <xf numFmtId="1" fontId="5" fillId="0" borderId="0" xfId="0" applyNumberFormat="1" applyFont="1" applyFill="1" applyBorder="1" applyAlignment="1">
      <alignment horizontal="center"/>
    </xf>
    <xf numFmtId="49" fontId="3" fillId="0" borderId="0" xfId="0" applyNumberFormat="1" applyFont="1" applyFill="1" applyBorder="1" applyAlignment="1">
      <alignment horizontal="center"/>
    </xf>
    <xf numFmtId="49" fontId="0" fillId="0" borderId="0" xfId="0" applyNumberFormat="1" applyFont="1" applyFill="1" applyBorder="1" applyAlignment="1">
      <alignment horizontal="center"/>
    </xf>
    <xf numFmtId="49" fontId="0" fillId="0" borderId="0" xfId="0" applyNumberFormat="1" applyFill="1" applyBorder="1" applyAlignment="1">
      <alignment horizontal="center"/>
    </xf>
    <xf numFmtId="49" fontId="0" fillId="0" borderId="0" xfId="0" applyNumberFormat="1" applyFont="1" applyFill="1" applyBorder="1"/>
    <xf numFmtId="49" fontId="0" fillId="0" borderId="0" xfId="0" applyNumberFormat="1" applyFill="1" applyBorder="1"/>
    <xf numFmtId="49" fontId="8" fillId="0" borderId="0" xfId="0" applyNumberFormat="1" applyFont="1" applyFill="1" applyBorder="1" applyAlignment="1">
      <alignment horizontal="center"/>
    </xf>
    <xf numFmtId="49" fontId="0" fillId="0" borderId="0" xfId="0" applyNumberFormat="1" applyFont="1" applyFill="1" applyBorder="1" applyAlignment="1">
      <alignment horizontal="right"/>
    </xf>
    <xf numFmtId="1" fontId="0" fillId="0" borderId="0" xfId="0" applyNumberFormat="1" applyFont="1" applyFill="1" applyBorder="1" applyAlignment="1">
      <alignment horizontal="left"/>
    </xf>
    <xf numFmtId="20" fontId="0" fillId="0" borderId="0" xfId="0" applyNumberFormat="1" applyFill="1" applyBorder="1" applyAlignment="1"/>
    <xf numFmtId="1" fontId="6" fillId="0" borderId="0" xfId="0" applyNumberFormat="1" applyFont="1" applyFill="1" applyBorder="1"/>
    <xf numFmtId="0" fontId="6" fillId="0" borderId="0" xfId="0" applyFont="1" applyFill="1" applyBorder="1"/>
    <xf numFmtId="49" fontId="6" fillId="0" borderId="1" xfId="0" applyNumberFormat="1" applyFont="1" applyFill="1" applyBorder="1" applyAlignment="1">
      <alignment horizontal="center"/>
    </xf>
    <xf numFmtId="49" fontId="6" fillId="0" borderId="1" xfId="0" applyNumberFormat="1" applyFont="1" applyBorder="1" applyAlignment="1">
      <alignment horizontal="center"/>
    </xf>
    <xf numFmtId="0" fontId="6" fillId="0" borderId="1" xfId="0" applyFont="1" applyFill="1" applyBorder="1"/>
    <xf numFmtId="0" fontId="6" fillId="0" borderId="1" xfId="0" applyNumberFormat="1" applyFont="1" applyBorder="1" applyAlignment="1">
      <alignment horizontal="center"/>
    </xf>
    <xf numFmtId="0" fontId="6" fillId="0" borderId="1" xfId="0" applyNumberFormat="1" applyFont="1" applyFill="1" applyBorder="1" applyAlignment="1">
      <alignment horizontal="center"/>
    </xf>
    <xf numFmtId="0" fontId="6" fillId="0" borderId="1" xfId="0" applyFont="1" applyBorder="1"/>
    <xf numFmtId="0" fontId="6" fillId="0" borderId="1" xfId="0" applyFont="1" applyBorder="1" applyAlignment="1">
      <alignment horizontal="left"/>
    </xf>
    <xf numFmtId="0" fontId="6" fillId="0" borderId="1" xfId="0" applyFont="1" applyFill="1" applyBorder="1" applyAlignment="1">
      <alignment horizontal="center" vertical="center"/>
    </xf>
    <xf numFmtId="1" fontId="6" fillId="0" borderId="1" xfId="0" applyNumberFormat="1" applyFont="1" applyBorder="1" applyAlignment="1">
      <alignment horizontal="center" vertical="center"/>
    </xf>
    <xf numFmtId="1" fontId="6" fillId="0" borderId="1" xfId="0" applyNumberFormat="1" applyFont="1" applyFill="1" applyBorder="1" applyAlignment="1">
      <alignment horizontal="center" vertical="center"/>
    </xf>
    <xf numFmtId="0" fontId="6" fillId="0" borderId="1" xfId="0" applyFont="1" applyFill="1" applyBorder="1" applyAlignment="1">
      <alignment horizontal="left"/>
    </xf>
    <xf numFmtId="0" fontId="6" fillId="0" borderId="1" xfId="0" applyFont="1" applyBorder="1" applyAlignment="1">
      <alignment horizontal="center"/>
    </xf>
    <xf numFmtId="1" fontId="6" fillId="0" borderId="1" xfId="0" applyNumberFormat="1" applyFont="1" applyBorder="1" applyAlignment="1">
      <alignment horizontal="center"/>
    </xf>
    <xf numFmtId="1" fontId="6" fillId="0" borderId="1" xfId="0" applyNumberFormat="1" applyFont="1" applyFill="1" applyBorder="1" applyAlignment="1">
      <alignment horizontal="center"/>
    </xf>
    <xf numFmtId="0" fontId="6" fillId="0" borderId="1" xfId="0" applyFont="1" applyFill="1" applyBorder="1" applyAlignment="1">
      <alignment horizontal="center"/>
    </xf>
    <xf numFmtId="0" fontId="6" fillId="0" borderId="0" xfId="0" applyFont="1" applyBorder="1"/>
    <xf numFmtId="1" fontId="6" fillId="3" borderId="1" xfId="0" applyNumberFormat="1" applyFont="1" applyFill="1" applyBorder="1" applyAlignment="1">
      <alignment horizontal="center"/>
    </xf>
    <xf numFmtId="1" fontId="17" fillId="0" borderId="1" xfId="1" applyNumberFormat="1" applyFont="1" applyFill="1" applyBorder="1" applyAlignment="1">
      <alignment horizontal="center"/>
    </xf>
    <xf numFmtId="1" fontId="6" fillId="0" borderId="1" xfId="0" applyNumberFormat="1" applyFont="1" applyBorder="1" applyAlignment="1">
      <alignment horizontal="left"/>
    </xf>
    <xf numFmtId="164" fontId="6" fillId="0" borderId="1" xfId="0" applyNumberFormat="1" applyFont="1" applyFill="1" applyBorder="1" applyAlignment="1">
      <alignment horizontal="center"/>
    </xf>
    <xf numFmtId="164" fontId="6" fillId="0" borderId="1" xfId="0" applyNumberFormat="1" applyFont="1" applyBorder="1" applyAlignment="1">
      <alignment horizontal="center"/>
    </xf>
    <xf numFmtId="0" fontId="12" fillId="0" borderId="0" xfId="0" applyFont="1" applyFill="1" applyBorder="1"/>
    <xf numFmtId="0" fontId="18" fillId="0" borderId="1" xfId="0" applyFont="1" applyBorder="1"/>
    <xf numFmtId="1" fontId="13" fillId="0" borderId="0" xfId="0" applyNumberFormat="1" applyFont="1" applyFill="1" applyBorder="1" applyAlignment="1">
      <alignment horizontal="center"/>
    </xf>
    <xf numFmtId="0" fontId="13" fillId="0" borderId="0" xfId="0" applyFont="1" applyFill="1" applyBorder="1"/>
    <xf numFmtId="1" fontId="13" fillId="0" borderId="0" xfId="0" applyNumberFormat="1" applyFont="1" applyFill="1" applyBorder="1" applyAlignment="1">
      <alignment horizontal="center" vertical="center"/>
    </xf>
    <xf numFmtId="1" fontId="11" fillId="0" borderId="0" xfId="0" applyNumberFormat="1" applyFont="1" applyFill="1" applyBorder="1" applyAlignment="1">
      <alignment horizontal="center"/>
    </xf>
    <xf numFmtId="1" fontId="13" fillId="0" borderId="0" xfId="0" applyNumberFormat="1" applyFont="1" applyFill="1" applyBorder="1"/>
    <xf numFmtId="1" fontId="15" fillId="0" borderId="0" xfId="0" applyNumberFormat="1" applyFont="1" applyFill="1" applyBorder="1" applyAlignment="1">
      <alignment horizontal="center"/>
    </xf>
    <xf numFmtId="1" fontId="0" fillId="0" borderId="1" xfId="0" applyNumberFormat="1" applyFill="1" applyBorder="1" applyAlignment="1">
      <alignment horizontal="center"/>
    </xf>
    <xf numFmtId="1" fontId="0" fillId="0" borderId="1" xfId="0" applyNumberFormat="1" applyFill="1" applyBorder="1"/>
    <xf numFmtId="1" fontId="0" fillId="0" borderId="1" xfId="0" applyNumberFormat="1" applyFont="1" applyFill="1" applyBorder="1"/>
    <xf numFmtId="0" fontId="16" fillId="0" borderId="1" xfId="2" applyFont="1" applyBorder="1"/>
    <xf numFmtId="1" fontId="0" fillId="0" borderId="1" xfId="0" applyNumberFormat="1" applyFont="1" applyFill="1" applyBorder="1" applyAlignment="1">
      <alignment horizontal="center"/>
    </xf>
    <xf numFmtId="1" fontId="6" fillId="6" borderId="2" xfId="0" applyNumberFormat="1" applyFont="1" applyFill="1" applyBorder="1" applyAlignment="1">
      <alignment horizontal="center"/>
    </xf>
    <xf numFmtId="49" fontId="6" fillId="0" borderId="1" xfId="0" applyNumberFormat="1" applyFont="1" applyFill="1" applyBorder="1" applyAlignment="1">
      <alignment horizontal="right"/>
    </xf>
    <xf numFmtId="1" fontId="9" fillId="0" borderId="1" xfId="0" applyNumberFormat="1" applyFont="1" applyFill="1" applyBorder="1" applyAlignment="1">
      <alignment horizontal="center"/>
    </xf>
    <xf numFmtId="164" fontId="10" fillId="0" borderId="1" xfId="0" applyNumberFormat="1" applyFont="1" applyBorder="1" applyAlignment="1">
      <alignment horizontal="center"/>
    </xf>
    <xf numFmtId="0" fontId="12" fillId="0" borderId="1" xfId="0" applyFont="1" applyFill="1" applyBorder="1"/>
    <xf numFmtId="0" fontId="17" fillId="0" borderId="1" xfId="1" applyFont="1" applyFill="1" applyBorder="1"/>
    <xf numFmtId="0" fontId="6" fillId="0" borderId="1" xfId="0" applyFont="1" applyBorder="1" applyAlignment="1"/>
    <xf numFmtId="0" fontId="6" fillId="0" borderId="1" xfId="0" applyFont="1" applyFill="1" applyBorder="1" applyAlignment="1"/>
    <xf numFmtId="0" fontId="3" fillId="0" borderId="3" xfId="0" applyFont="1" applyFill="1" applyBorder="1"/>
    <xf numFmtId="49" fontId="3" fillId="0" borderId="3" xfId="0" applyNumberFormat="1" applyFont="1" applyFill="1" applyBorder="1"/>
    <xf numFmtId="1" fontId="3" fillId="0" borderId="3" xfId="0" applyNumberFormat="1" applyFont="1" applyFill="1" applyBorder="1"/>
    <xf numFmtId="1" fontId="6" fillId="0" borderId="3" xfId="0" applyNumberFormat="1" applyFont="1" applyFill="1" applyBorder="1"/>
    <xf numFmtId="1" fontId="19" fillId="0" borderId="0" xfId="0" applyNumberFormat="1" applyFont="1" applyFill="1" applyBorder="1"/>
    <xf numFmtId="0" fontId="19" fillId="0" borderId="0" xfId="0" applyFont="1" applyFill="1" applyBorder="1" applyAlignment="1">
      <alignment horizontal="center"/>
    </xf>
    <xf numFmtId="1" fontId="5" fillId="0" borderId="1" xfId="0" applyNumberFormat="1" applyFont="1" applyFill="1" applyBorder="1" applyAlignment="1">
      <alignment horizontal="center"/>
    </xf>
    <xf numFmtId="1" fontId="6" fillId="0" borderId="4" xfId="0" applyNumberFormat="1" applyFont="1" applyFill="1" applyBorder="1"/>
    <xf numFmtId="1" fontId="6" fillId="5" borderId="6" xfId="0" applyNumberFormat="1" applyFont="1" applyFill="1" applyBorder="1" applyAlignment="1">
      <alignment horizontal="center"/>
    </xf>
    <xf numFmtId="165" fontId="6" fillId="6" borderId="6" xfId="0" applyNumberFormat="1" applyFont="1" applyFill="1" applyBorder="1" applyAlignment="1">
      <alignment horizontal="center"/>
    </xf>
    <xf numFmtId="165" fontId="6" fillId="6" borderId="7" xfId="0" applyNumberFormat="1" applyFont="1" applyFill="1" applyBorder="1" applyAlignment="1">
      <alignment horizontal="center"/>
    </xf>
    <xf numFmtId="1" fontId="6" fillId="6" borderId="6" xfId="0" applyNumberFormat="1" applyFont="1" applyFill="1" applyBorder="1" applyAlignment="1">
      <alignment horizontal="left"/>
    </xf>
    <xf numFmtId="0" fontId="6" fillId="3" borderId="3" xfId="0" applyFont="1" applyFill="1" applyBorder="1"/>
    <xf numFmtId="0" fontId="6" fillId="3" borderId="3" xfId="0" applyFont="1" applyFill="1" applyBorder="1" applyAlignment="1">
      <alignment horizontal="center"/>
    </xf>
    <xf numFmtId="0" fontId="6" fillId="4" borderId="3" xfId="0" applyFont="1" applyFill="1" applyBorder="1" applyAlignment="1">
      <alignment horizontal="center"/>
    </xf>
    <xf numFmtId="1" fontId="6" fillId="0" borderId="3" xfId="0" applyNumberFormat="1" applyFont="1" applyBorder="1" applyAlignment="1">
      <alignment horizontal="left"/>
    </xf>
    <xf numFmtId="1" fontId="6" fillId="0" borderId="3" xfId="0" applyNumberFormat="1" applyFont="1" applyBorder="1"/>
    <xf numFmtId="0" fontId="6" fillId="0" borderId="3" xfId="0" applyFont="1" applyBorder="1" applyAlignment="1">
      <alignment horizontal="left"/>
    </xf>
    <xf numFmtId="0" fontId="6" fillId="0" borderId="3" xfId="0" applyFont="1" applyFill="1" applyBorder="1"/>
    <xf numFmtId="0" fontId="6" fillId="0" borderId="3" xfId="0" applyFont="1" applyFill="1" applyBorder="1" applyAlignment="1">
      <alignment horizontal="center"/>
    </xf>
    <xf numFmtId="49" fontId="11" fillId="0" borderId="3" xfId="0" applyNumberFormat="1" applyFont="1" applyFill="1" applyBorder="1"/>
    <xf numFmtId="1" fontId="12" fillId="0" borderId="3" xfId="0" applyNumberFormat="1" applyFont="1" applyBorder="1"/>
    <xf numFmtId="1" fontId="12" fillId="0" borderId="3" xfId="0" applyNumberFormat="1" applyFont="1" applyBorder="1" applyAlignment="1">
      <alignment horizontal="center"/>
    </xf>
    <xf numFmtId="0" fontId="12" fillId="0" borderId="3" xfId="0" applyFont="1" applyFill="1" applyBorder="1"/>
    <xf numFmtId="1" fontId="6" fillId="0" borderId="3" xfId="0" applyNumberFormat="1" applyFont="1" applyBorder="1" applyAlignment="1">
      <alignment horizontal="center"/>
    </xf>
    <xf numFmtId="1" fontId="3" fillId="0" borderId="3" xfId="0" applyNumberFormat="1" applyFont="1" applyFill="1" applyBorder="1" applyAlignment="1">
      <alignment horizontal="center"/>
    </xf>
    <xf numFmtId="1" fontId="6" fillId="0" borderId="3" xfId="0" applyNumberFormat="1" applyFont="1" applyFill="1" applyBorder="1" applyAlignment="1">
      <alignment horizontal="center"/>
    </xf>
    <xf numFmtId="0" fontId="6" fillId="0" borderId="3" xfId="0" applyFont="1" applyBorder="1"/>
    <xf numFmtId="0" fontId="6" fillId="3" borderId="6" xfId="0" applyFont="1" applyFill="1" applyBorder="1" applyAlignment="1">
      <alignment horizontal="center"/>
    </xf>
    <xf numFmtId="49" fontId="6" fillId="3" borderId="6" xfId="0" applyNumberFormat="1" applyFont="1" applyFill="1" applyBorder="1" applyAlignment="1">
      <alignment horizontal="center"/>
    </xf>
    <xf numFmtId="1" fontId="6" fillId="3" borderId="6" xfId="0" applyNumberFormat="1" applyFont="1" applyFill="1" applyBorder="1" applyAlignment="1">
      <alignment horizontal="center"/>
    </xf>
    <xf numFmtId="0" fontId="6" fillId="3" borderId="6" xfId="0" applyFont="1" applyFill="1" applyBorder="1" applyAlignment="1">
      <alignment horizontal="left"/>
    </xf>
    <xf numFmtId="0" fontId="6" fillId="0" borderId="6" xfId="0" applyFont="1" applyFill="1" applyBorder="1" applyAlignment="1">
      <alignment horizontal="center"/>
    </xf>
    <xf numFmtId="0" fontId="6" fillId="0" borderId="6" xfId="0" applyFont="1" applyFill="1" applyBorder="1"/>
    <xf numFmtId="0" fontId="6" fillId="0" borderId="9" xfId="0" applyFont="1" applyFill="1" applyBorder="1"/>
    <xf numFmtId="0" fontId="6" fillId="0" borderId="8" xfId="0" applyFont="1" applyFill="1" applyBorder="1" applyAlignment="1">
      <alignment horizontal="center"/>
    </xf>
    <xf numFmtId="0" fontId="6" fillId="0" borderId="8" xfId="0" applyFont="1" applyFill="1" applyBorder="1"/>
    <xf numFmtId="0" fontId="6" fillId="4" borderId="6" xfId="0" applyFont="1" applyFill="1" applyBorder="1" applyAlignment="1">
      <alignment horizontal="center"/>
    </xf>
    <xf numFmtId="1" fontId="6" fillId="4" borderId="6" xfId="0" applyNumberFormat="1" applyFont="1" applyFill="1" applyBorder="1" applyAlignment="1">
      <alignment horizontal="center"/>
    </xf>
    <xf numFmtId="0" fontId="6" fillId="0" borderId="9" xfId="0" applyFont="1" applyFill="1" applyBorder="1" applyAlignment="1">
      <alignment horizontal="center"/>
    </xf>
    <xf numFmtId="49" fontId="6" fillId="7" borderId="6" xfId="0" applyNumberFormat="1" applyFont="1" applyFill="1" applyBorder="1" applyAlignment="1">
      <alignment horizontal="center"/>
    </xf>
    <xf numFmtId="1" fontId="6" fillId="7" borderId="6" xfId="0" applyNumberFormat="1" applyFont="1" applyFill="1" applyBorder="1" applyAlignment="1">
      <alignment horizontal="center"/>
    </xf>
    <xf numFmtId="1" fontId="19" fillId="7" borderId="6" xfId="0" applyNumberFormat="1" applyFont="1" applyFill="1" applyBorder="1" applyAlignment="1">
      <alignment horizontal="center"/>
    </xf>
    <xf numFmtId="49" fontId="12" fillId="10" borderId="6" xfId="0" applyNumberFormat="1" applyFont="1" applyFill="1" applyBorder="1" applyAlignment="1">
      <alignment horizontal="center"/>
    </xf>
    <xf numFmtId="1" fontId="12" fillId="10" borderId="6" xfId="0" applyNumberFormat="1" applyFont="1" applyFill="1" applyBorder="1" applyAlignment="1">
      <alignment horizontal="center"/>
    </xf>
    <xf numFmtId="1" fontId="13" fillId="10" borderId="6" xfId="0" applyNumberFormat="1" applyFont="1" applyFill="1" applyBorder="1" applyAlignment="1">
      <alignment horizontal="center" vertical="center" wrapText="1"/>
    </xf>
    <xf numFmtId="1" fontId="14" fillId="10" borderId="6" xfId="0" applyNumberFormat="1" applyFont="1" applyFill="1" applyBorder="1" applyAlignment="1">
      <alignment horizontal="center" vertical="center" wrapText="1"/>
    </xf>
    <xf numFmtId="0" fontId="12" fillId="0" borderId="9" xfId="0" applyFont="1" applyFill="1" applyBorder="1"/>
    <xf numFmtId="49" fontId="6" fillId="9" borderId="6" xfId="0" applyNumberFormat="1" applyFont="1" applyFill="1" applyBorder="1" applyAlignment="1">
      <alignment horizontal="center"/>
    </xf>
    <xf numFmtId="0" fontId="6" fillId="3" borderId="6" xfId="0" applyFont="1" applyFill="1" applyBorder="1" applyAlignment="1"/>
    <xf numFmtId="1" fontId="6" fillId="3" borderId="6" xfId="0" applyNumberFormat="1" applyFont="1" applyFill="1" applyBorder="1" applyAlignment="1">
      <alignment horizontal="left"/>
    </xf>
    <xf numFmtId="0" fontId="6" fillId="0" borderId="6" xfId="0" applyFont="1" applyBorder="1"/>
    <xf numFmtId="0" fontId="6" fillId="0" borderId="9" xfId="0" applyFont="1" applyBorder="1"/>
    <xf numFmtId="0" fontId="6" fillId="0" borderId="8" xfId="0" applyFont="1" applyBorder="1"/>
    <xf numFmtId="1" fontId="6" fillId="0" borderId="8" xfId="0" applyNumberFormat="1" applyFont="1" applyBorder="1" applyAlignment="1">
      <alignment horizontal="center"/>
    </xf>
    <xf numFmtId="0" fontId="6" fillId="0" borderId="8" xfId="0" applyFont="1" applyBorder="1" applyAlignment="1">
      <alignment horizontal="left"/>
    </xf>
    <xf numFmtId="1" fontId="9" fillId="0" borderId="8" xfId="0" applyNumberFormat="1" applyFont="1" applyFill="1" applyBorder="1" applyAlignment="1">
      <alignment horizontal="center"/>
    </xf>
    <xf numFmtId="164" fontId="6" fillId="0" borderId="8" xfId="0" applyNumberFormat="1" applyFont="1" applyBorder="1" applyAlignment="1">
      <alignment horizontal="center"/>
    </xf>
    <xf numFmtId="49" fontId="6" fillId="0" borderId="8" xfId="0" applyNumberFormat="1" applyFont="1" applyBorder="1" applyAlignment="1">
      <alignment horizontal="center"/>
    </xf>
    <xf numFmtId="0" fontId="18" fillId="0" borderId="8" xfId="0" applyFont="1" applyBorder="1"/>
    <xf numFmtId="0" fontId="12" fillId="0" borderId="8" xfId="0" applyFont="1" applyFill="1" applyBorder="1"/>
    <xf numFmtId="0" fontId="6" fillId="0" borderId="8" xfId="0" applyNumberFormat="1" applyFont="1" applyFill="1" applyBorder="1" applyAlignment="1">
      <alignment horizontal="center"/>
    </xf>
    <xf numFmtId="0" fontId="6" fillId="0" borderId="8" xfId="0" applyFont="1" applyFill="1" applyBorder="1" applyAlignment="1">
      <alignment horizontal="center" vertical="center"/>
    </xf>
    <xf numFmtId="1" fontId="6" fillId="0" borderId="8" xfId="0" applyNumberFormat="1" applyFont="1" applyBorder="1" applyAlignment="1">
      <alignment horizontal="center" vertical="center"/>
    </xf>
    <xf numFmtId="0" fontId="6" fillId="0" borderId="8" xfId="0" applyFont="1" applyFill="1" applyBorder="1" applyAlignment="1">
      <alignment horizontal="left"/>
    </xf>
    <xf numFmtId="0" fontId="6" fillId="0" borderId="8" xfId="0" applyFont="1" applyFill="1" applyBorder="1" applyAlignment="1"/>
    <xf numFmtId="1" fontId="6" fillId="0" borderId="8" xfId="0" applyNumberFormat="1" applyFont="1" applyBorder="1" applyAlignment="1">
      <alignment horizontal="left"/>
    </xf>
    <xf numFmtId="49" fontId="6" fillId="3" borderId="3" xfId="0" applyNumberFormat="1" applyFont="1" applyFill="1" applyBorder="1" applyAlignment="1">
      <alignment horizontal="center"/>
    </xf>
    <xf numFmtId="1" fontId="6" fillId="3" borderId="3" xfId="0" applyNumberFormat="1" applyFont="1" applyFill="1" applyBorder="1" applyAlignment="1">
      <alignment horizontal="center"/>
    </xf>
    <xf numFmtId="9" fontId="7" fillId="3" borderId="3" xfId="3" applyFill="1" applyBorder="1" applyAlignment="1">
      <alignment horizontal="center"/>
    </xf>
    <xf numFmtId="0" fontId="6" fillId="3" borderId="3" xfId="0" applyFont="1" applyFill="1" applyBorder="1" applyAlignment="1">
      <alignment horizontal="left"/>
    </xf>
    <xf numFmtId="9" fontId="6" fillId="8" borderId="3" xfId="3" quotePrefix="1" applyFont="1" applyFill="1" applyBorder="1" applyAlignment="1">
      <alignment horizontal="center"/>
    </xf>
    <xf numFmtId="9" fontId="6" fillId="8" borderId="3" xfId="3" applyFont="1" applyFill="1" applyBorder="1" applyAlignment="1">
      <alignment horizontal="center"/>
    </xf>
    <xf numFmtId="9" fontId="6" fillId="4" borderId="3" xfId="0" applyNumberFormat="1" applyFont="1" applyFill="1" applyBorder="1" applyAlignment="1">
      <alignment horizontal="center"/>
    </xf>
    <xf numFmtId="1" fontId="6" fillId="5" borderId="3" xfId="0" applyNumberFormat="1" applyFont="1" applyFill="1" applyBorder="1" applyAlignment="1">
      <alignment horizontal="center"/>
    </xf>
    <xf numFmtId="1" fontId="6" fillId="6" borderId="3" xfId="0" applyNumberFormat="1" applyFont="1" applyFill="1" applyBorder="1" applyAlignment="1">
      <alignment horizontal="center"/>
    </xf>
    <xf numFmtId="1" fontId="6" fillId="6" borderId="4" xfId="0" applyNumberFormat="1" applyFont="1" applyFill="1" applyBorder="1" applyAlignment="1">
      <alignment horizontal="center"/>
    </xf>
    <xf numFmtId="1" fontId="6" fillId="6" borderId="10" xfId="0" applyNumberFormat="1" applyFont="1" applyFill="1" applyBorder="1" applyAlignment="1">
      <alignment horizontal="center"/>
    </xf>
    <xf numFmtId="49" fontId="6" fillId="7" borderId="3" xfId="0" applyNumberFormat="1" applyFont="1" applyFill="1" applyBorder="1" applyAlignment="1">
      <alignment horizontal="center"/>
    </xf>
    <xf numFmtId="1" fontId="6" fillId="7" borderId="3" xfId="0" applyNumberFormat="1" applyFont="1" applyFill="1" applyBorder="1" applyAlignment="1">
      <alignment horizontal="center"/>
    </xf>
    <xf numFmtId="1" fontId="19" fillId="7" borderId="3" xfId="0" applyNumberFormat="1" applyFont="1" applyFill="1" applyBorder="1" applyAlignment="1">
      <alignment horizontal="center"/>
    </xf>
    <xf numFmtId="49" fontId="12" fillId="10" borderId="3" xfId="0" applyNumberFormat="1" applyFont="1" applyFill="1" applyBorder="1" applyAlignment="1">
      <alignment horizontal="center"/>
    </xf>
    <xf numFmtId="1" fontId="12" fillId="10" borderId="3" xfId="0" applyNumberFormat="1" applyFont="1" applyFill="1" applyBorder="1" applyAlignment="1">
      <alignment horizontal="center"/>
    </xf>
    <xf numFmtId="1" fontId="13" fillId="10" borderId="3" xfId="0" applyNumberFormat="1" applyFont="1" applyFill="1" applyBorder="1" applyAlignment="1">
      <alignment horizontal="center"/>
    </xf>
    <xf numFmtId="1" fontId="14" fillId="10" borderId="3" xfId="0" applyNumberFormat="1" applyFont="1" applyFill="1" applyBorder="1" applyAlignment="1">
      <alignment horizontal="center"/>
    </xf>
    <xf numFmtId="0" fontId="6" fillId="3" borderId="3" xfId="0" applyNumberFormat="1" applyFont="1" applyFill="1" applyBorder="1" applyAlignment="1">
      <alignment horizontal="center"/>
    </xf>
    <xf numFmtId="49" fontId="6" fillId="9" borderId="3" xfId="0" applyNumberFormat="1" applyFont="1" applyFill="1" applyBorder="1" applyAlignment="1">
      <alignment horizontal="center"/>
    </xf>
    <xf numFmtId="0" fontId="6" fillId="3" borderId="3" xfId="0" applyFont="1" applyFill="1" applyBorder="1" applyAlignment="1"/>
    <xf numFmtId="1" fontId="6" fillId="3" borderId="3" xfId="0" applyNumberFormat="1" applyFont="1" applyFill="1" applyBorder="1" applyAlignment="1">
      <alignment horizontal="left"/>
    </xf>
    <xf numFmtId="1" fontId="0" fillId="0" borderId="5" xfId="0" applyNumberFormat="1" applyFill="1" applyBorder="1"/>
    <xf numFmtId="49" fontId="6" fillId="0" borderId="6" xfId="0" applyNumberFormat="1" applyFont="1" applyBorder="1" applyAlignment="1">
      <alignment horizontal="center"/>
    </xf>
    <xf numFmtId="1" fontId="6" fillId="0" borderId="6" xfId="0" applyNumberFormat="1" applyFont="1" applyBorder="1" applyAlignment="1">
      <alignment horizontal="center"/>
    </xf>
    <xf numFmtId="0" fontId="6" fillId="0" borderId="6" xfId="0" applyFont="1" applyBorder="1" applyAlignment="1">
      <alignment horizontal="left"/>
    </xf>
    <xf numFmtId="1" fontId="6" fillId="0" borderId="6" xfId="0" applyNumberFormat="1" applyFont="1" applyFill="1" applyBorder="1" applyAlignment="1">
      <alignment horizontal="center"/>
    </xf>
    <xf numFmtId="1" fontId="9" fillId="0" borderId="6" xfId="0" applyNumberFormat="1" applyFont="1" applyFill="1" applyBorder="1" applyAlignment="1">
      <alignment horizontal="center"/>
    </xf>
    <xf numFmtId="1" fontId="6" fillId="6" borderId="6" xfId="0" applyNumberFormat="1" applyFont="1" applyFill="1" applyBorder="1" applyAlignment="1">
      <alignment horizontal="center"/>
    </xf>
    <xf numFmtId="164" fontId="6" fillId="0" borderId="6" xfId="0" applyNumberFormat="1" applyFont="1" applyBorder="1" applyAlignment="1">
      <alignment horizontal="center"/>
    </xf>
    <xf numFmtId="0" fontId="18" fillId="0" borderId="6" xfId="0" applyFont="1" applyBorder="1"/>
    <xf numFmtId="0" fontId="12" fillId="0" borderId="6" xfId="0" applyFont="1" applyFill="1" applyBorder="1"/>
    <xf numFmtId="0" fontId="6" fillId="0" borderId="6" xfId="0" applyNumberFormat="1" applyFont="1" applyBorder="1" applyAlignment="1">
      <alignment horizontal="center"/>
    </xf>
    <xf numFmtId="0" fontId="6" fillId="0" borderId="6" xfId="0" applyFont="1" applyFill="1" applyBorder="1" applyAlignment="1">
      <alignment horizontal="center" vertical="center"/>
    </xf>
    <xf numFmtId="1" fontId="6" fillId="0" borderId="6" xfId="0" applyNumberFormat="1" applyFont="1" applyBorder="1" applyAlignment="1">
      <alignment horizontal="center" vertical="center"/>
    </xf>
    <xf numFmtId="0" fontId="6" fillId="0" borderId="6" xfId="0" applyFont="1" applyFill="1" applyBorder="1" applyAlignment="1">
      <alignment horizontal="left"/>
    </xf>
    <xf numFmtId="0" fontId="6" fillId="0" borderId="6" xfId="0" applyFont="1" applyFill="1" applyBorder="1" applyAlignment="1"/>
    <xf numFmtId="1" fontId="6" fillId="0" borderId="6" xfId="0" applyNumberFormat="1" applyFont="1" applyBorder="1" applyAlignment="1">
      <alignment horizontal="left"/>
    </xf>
    <xf numFmtId="0" fontId="12" fillId="10" borderId="3" xfId="0" applyNumberFormat="1" applyFont="1" applyFill="1" applyBorder="1" applyAlignment="1">
      <alignment horizontal="center"/>
    </xf>
    <xf numFmtId="0" fontId="16" fillId="0" borderId="8" xfId="2" applyFont="1" applyBorder="1"/>
    <xf numFmtId="2" fontId="6" fillId="3" borderId="6" xfId="0" applyNumberFormat="1" applyFont="1" applyFill="1" applyBorder="1" applyAlignment="1">
      <alignment horizontal="center"/>
    </xf>
    <xf numFmtId="2" fontId="6" fillId="3" borderId="1" xfId="0" applyNumberFormat="1" applyFont="1" applyFill="1" applyBorder="1" applyAlignment="1">
      <alignment horizontal="center"/>
    </xf>
    <xf numFmtId="2" fontId="6" fillId="3" borderId="8" xfId="0" applyNumberFormat="1" applyFont="1" applyFill="1" applyBorder="1" applyAlignment="1">
      <alignment horizontal="center"/>
    </xf>
    <xf numFmtId="1" fontId="6" fillId="0" borderId="1" xfId="0" applyNumberFormat="1" applyFont="1" applyFill="1" applyBorder="1" applyAlignment="1">
      <alignment horizontal="left"/>
    </xf>
    <xf numFmtId="2" fontId="6" fillId="0" borderId="1" xfId="0" applyNumberFormat="1" applyFont="1" applyBorder="1" applyAlignment="1">
      <alignment horizontal="center"/>
    </xf>
    <xf numFmtId="164" fontId="6" fillId="3" borderId="6" xfId="0" applyNumberFormat="1" applyFont="1" applyFill="1" applyBorder="1" applyAlignment="1">
      <alignment horizontal="center"/>
    </xf>
    <xf numFmtId="164" fontId="6" fillId="12" borderId="6" xfId="0" applyNumberFormat="1" applyFont="1" applyFill="1" applyBorder="1" applyAlignment="1">
      <alignment horizontal="center"/>
    </xf>
    <xf numFmtId="2" fontId="6" fillId="0" borderId="1" xfId="0" applyNumberFormat="1" applyFont="1" applyFill="1" applyBorder="1" applyAlignment="1">
      <alignment horizontal="center" vertical="center"/>
    </xf>
    <xf numFmtId="2" fontId="6" fillId="0" borderId="1" xfId="0" applyNumberFormat="1" applyFont="1" applyBorder="1" applyAlignment="1">
      <alignment horizontal="center" vertical="center"/>
    </xf>
    <xf numFmtId="0" fontId="6" fillId="0" borderId="1" xfId="0" applyFont="1" applyFill="1" applyBorder="1" applyAlignment="1">
      <alignment wrapText="1"/>
    </xf>
    <xf numFmtId="2" fontId="6" fillId="0" borderId="1" xfId="0" applyNumberFormat="1" applyFont="1" applyFill="1" applyBorder="1" applyAlignment="1">
      <alignment horizontal="center"/>
    </xf>
    <xf numFmtId="166" fontId="6" fillId="0" borderId="6" xfId="0" applyNumberFormat="1" applyFont="1" applyFill="1" applyBorder="1"/>
    <xf numFmtId="2" fontId="6" fillId="13" borderId="1" xfId="0" applyNumberFormat="1" applyFont="1" applyFill="1" applyBorder="1" applyAlignment="1">
      <alignment horizontal="center"/>
    </xf>
    <xf numFmtId="2" fontId="6" fillId="0" borderId="6" xfId="0" applyNumberFormat="1" applyFont="1" applyBorder="1"/>
    <xf numFmtId="0" fontId="6" fillId="10" borderId="3" xfId="0" applyFont="1" applyFill="1" applyBorder="1" applyAlignment="1">
      <alignment horizontal="center"/>
    </xf>
    <xf numFmtId="49" fontId="3" fillId="0" borderId="3" xfId="0" applyNumberFormat="1" applyFont="1" applyBorder="1"/>
    <xf numFmtId="0" fontId="6" fillId="0" borderId="0" xfId="0" applyFont="1" applyFill="1" applyBorder="1"/>
    <xf numFmtId="0" fontId="18" fillId="0" borderId="1" xfId="0" applyFont="1" applyBorder="1"/>
    <xf numFmtId="0" fontId="3" fillId="0" borderId="3" xfId="0" applyFont="1" applyFill="1" applyBorder="1"/>
    <xf numFmtId="1" fontId="6" fillId="0" borderId="3" xfId="0" applyNumberFormat="1" applyFont="1" applyFill="1" applyBorder="1"/>
    <xf numFmtId="1" fontId="6" fillId="0" borderId="3" xfId="0" applyNumberFormat="1" applyFont="1" applyBorder="1" applyAlignment="1">
      <alignment horizontal="left"/>
    </xf>
    <xf numFmtId="1" fontId="6" fillId="0" borderId="3" xfId="0" applyNumberFormat="1" applyFont="1" applyBorder="1"/>
    <xf numFmtId="0" fontId="6" fillId="0" borderId="3" xfId="0" applyFont="1" applyBorder="1" applyAlignment="1">
      <alignment horizontal="left"/>
    </xf>
    <xf numFmtId="0" fontId="6" fillId="0" borderId="3" xfId="0" applyFont="1" applyFill="1" applyBorder="1"/>
    <xf numFmtId="0" fontId="6" fillId="0" borderId="3" xfId="0" applyFont="1" applyBorder="1"/>
    <xf numFmtId="1" fontId="6" fillId="10" borderId="6" xfId="0" applyNumberFormat="1" applyFont="1" applyFill="1" applyBorder="1" applyAlignment="1">
      <alignment horizontal="center"/>
    </xf>
    <xf numFmtId="1" fontId="7" fillId="10" borderId="6" xfId="0" applyNumberFormat="1" applyFont="1" applyFill="1" applyBorder="1" applyAlignment="1">
      <alignment horizontal="center" vertical="center" wrapText="1"/>
    </xf>
    <xf numFmtId="1" fontId="7" fillId="10" borderId="3" xfId="0" applyNumberFormat="1" applyFont="1" applyFill="1" applyBorder="1" applyAlignment="1">
      <alignment horizontal="center"/>
    </xf>
    <xf numFmtId="0" fontId="18" fillId="0" borderId="6" xfId="0" applyFont="1" applyBorder="1"/>
    <xf numFmtId="0" fontId="1" fillId="0" borderId="1" xfId="4" applyBorder="1"/>
    <xf numFmtId="0" fontId="1" fillId="0" borderId="8" xfId="4" applyBorder="1"/>
    <xf numFmtId="1" fontId="7" fillId="0" borderId="0" xfId="0" applyNumberFormat="1" applyFont="1" applyAlignment="1">
      <alignment horizontal="center"/>
    </xf>
    <xf numFmtId="1" fontId="3" fillId="0" borderId="0" xfId="0" applyNumberFormat="1" applyFont="1" applyAlignment="1">
      <alignment horizontal="center"/>
    </xf>
    <xf numFmtId="1" fontId="8" fillId="0" borderId="0" xfId="0" applyNumberFormat="1" applyFont="1" applyAlignment="1">
      <alignment horizontal="center"/>
    </xf>
    <xf numFmtId="1" fontId="7" fillId="0" borderId="0" xfId="0" applyNumberFormat="1" applyFont="1"/>
    <xf numFmtId="0" fontId="7" fillId="0" borderId="0" xfId="0" applyFont="1"/>
    <xf numFmtId="1" fontId="18" fillId="0" borderId="6" xfId="0" applyNumberFormat="1" applyFont="1" applyBorder="1"/>
    <xf numFmtId="1" fontId="16" fillId="0" borderId="1" xfId="2" applyNumberFormat="1" applyFont="1" applyBorder="1"/>
    <xf numFmtId="1" fontId="18" fillId="0" borderId="1" xfId="0" applyNumberFormat="1" applyFont="1" applyBorder="1"/>
    <xf numFmtId="1" fontId="13" fillId="11" borderId="6" xfId="3" applyNumberFormat="1" applyFont="1" applyFill="1" applyBorder="1" applyAlignment="1">
      <alignment horizontal="center" vertical="center"/>
    </xf>
    <xf numFmtId="1" fontId="20" fillId="7" borderId="3" xfId="0" applyNumberFormat="1" applyFont="1" applyFill="1" applyBorder="1" applyAlignment="1">
      <alignment horizontal="center"/>
    </xf>
    <xf numFmtId="2" fontId="6" fillId="0" borderId="5" xfId="0" applyNumberFormat="1" applyFont="1" applyFill="1" applyBorder="1" applyAlignment="1">
      <alignment horizontal="center"/>
    </xf>
    <xf numFmtId="164" fontId="6" fillId="0" borderId="5" xfId="0" quotePrefix="1" applyNumberFormat="1" applyFont="1" applyFill="1" applyBorder="1" applyAlignment="1">
      <alignment horizontal="center"/>
    </xf>
    <xf numFmtId="164" fontId="6" fillId="0" borderId="5" xfId="0" applyNumberFormat="1" applyFont="1" applyFill="1" applyBorder="1" applyAlignment="1">
      <alignment horizontal="center"/>
    </xf>
    <xf numFmtId="0" fontId="21" fillId="14" borderId="5" xfId="0" applyFont="1" applyFill="1" applyBorder="1" applyAlignment="1">
      <alignment horizontal="center"/>
    </xf>
  </cellXfs>
  <cellStyles count="5">
    <cellStyle name="Bad" xfId="1" builtinId="27"/>
    <cellStyle name="Normal" xfId="0" builtinId="0"/>
    <cellStyle name="Normal 2" xfId="2"/>
    <cellStyle name="Normal 2 2" xfId="4"/>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9"/>
  <sheetViews>
    <sheetView zoomScale="81" zoomScaleNormal="81" workbookViewId="0">
      <selection activeCell="F20" sqref="F20"/>
    </sheetView>
  </sheetViews>
  <sheetFormatPr defaultColWidth="11.36328125" defaultRowHeight="12.5" x14ac:dyDescent="0.25"/>
  <cols>
    <col min="1" max="1" width="12.26953125" style="1" customWidth="1"/>
    <col min="2" max="2" width="10.7265625" style="16" bestFit="1" customWidth="1"/>
    <col min="3" max="3" width="14" style="16" customWidth="1"/>
    <col min="4" max="4" width="81.08984375" style="11" customWidth="1"/>
    <col min="5" max="5" width="5" style="16" bestFit="1" customWidth="1"/>
    <col min="6" max="6" width="100.08984375" style="7" bestFit="1" customWidth="1"/>
    <col min="7" max="16384" width="11.36328125" style="1"/>
  </cols>
  <sheetData>
    <row r="1" spans="1:9" s="33" customFormat="1" ht="14.15" customHeight="1" thickBot="1" x14ac:dyDescent="0.35">
      <c r="A1" s="76" t="s">
        <v>80</v>
      </c>
      <c r="B1" s="79"/>
      <c r="C1" s="79"/>
      <c r="D1" s="91"/>
      <c r="E1" s="92"/>
      <c r="F1" s="93"/>
      <c r="G1" s="94"/>
      <c r="H1" s="94"/>
      <c r="I1" s="94"/>
    </row>
    <row r="2" spans="1:9" s="110" customFormat="1" ht="14.15" customHeight="1" x14ac:dyDescent="0.3">
      <c r="A2" s="105" t="s">
        <v>16</v>
      </c>
      <c r="B2" s="106" t="s">
        <v>19</v>
      </c>
      <c r="C2" s="106" t="s">
        <v>78</v>
      </c>
      <c r="D2" s="107" t="s">
        <v>20</v>
      </c>
      <c r="E2" s="108"/>
      <c r="F2" s="108"/>
      <c r="G2" s="108"/>
      <c r="H2" s="109"/>
      <c r="I2" s="109"/>
    </row>
    <row r="3" spans="1:9" s="33" customFormat="1" ht="14.15" customHeight="1" thickBot="1" x14ac:dyDescent="0.35">
      <c r="A3" s="143"/>
      <c r="B3" s="145">
        <v>1</v>
      </c>
      <c r="C3" s="144">
        <v>30</v>
      </c>
      <c r="D3" s="146"/>
      <c r="E3" s="95"/>
      <c r="F3" s="95"/>
      <c r="G3" s="95"/>
      <c r="H3" s="94"/>
      <c r="I3" s="94"/>
    </row>
    <row r="4" spans="1:9" s="109" customFormat="1" ht="14.15" customHeight="1" thickBot="1" x14ac:dyDescent="0.35">
      <c r="A4" s="166" t="s">
        <v>104</v>
      </c>
      <c r="B4" s="106">
        <v>100</v>
      </c>
      <c r="C4" s="106">
        <v>30</v>
      </c>
      <c r="D4" s="168"/>
    </row>
    <row r="5" spans="1:9" s="36" customFormat="1" ht="14.15" customHeight="1" thickBot="1" x14ac:dyDescent="0.35">
      <c r="A5" s="34" t="s">
        <v>103</v>
      </c>
      <c r="B5" s="106">
        <v>100</v>
      </c>
      <c r="C5" s="106">
        <v>30</v>
      </c>
      <c r="D5" s="40"/>
    </row>
    <row r="6" spans="1:9" s="36" customFormat="1" ht="14.15" customHeight="1" thickBot="1" x14ac:dyDescent="0.35">
      <c r="A6" s="34" t="s">
        <v>198</v>
      </c>
      <c r="B6" s="106">
        <v>100</v>
      </c>
      <c r="C6" s="106">
        <v>30</v>
      </c>
      <c r="D6" s="40"/>
    </row>
    <row r="7" spans="1:9" s="36" customFormat="1" ht="14.15" customHeight="1" thickBot="1" x14ac:dyDescent="0.35">
      <c r="A7" s="34" t="s">
        <v>96</v>
      </c>
      <c r="B7" s="106">
        <v>100</v>
      </c>
      <c r="C7" s="106">
        <v>30</v>
      </c>
      <c r="D7" s="40"/>
    </row>
    <row r="8" spans="1:9" s="36" customFormat="1" ht="14.15" customHeight="1" thickBot="1" x14ac:dyDescent="0.35">
      <c r="A8" s="34"/>
      <c r="B8" s="106">
        <v>100</v>
      </c>
      <c r="C8" s="106">
        <v>30</v>
      </c>
      <c r="D8" s="40"/>
    </row>
    <row r="9" spans="1:9" s="36" customFormat="1" ht="14.15" customHeight="1" thickBot="1" x14ac:dyDescent="0.35">
      <c r="A9" s="34" t="s">
        <v>84</v>
      </c>
      <c r="B9" s="106">
        <v>100</v>
      </c>
      <c r="C9" s="106">
        <v>30</v>
      </c>
      <c r="D9" s="40"/>
    </row>
    <row r="10" spans="1:9" s="36" customFormat="1" ht="14.15" customHeight="1" thickBot="1" x14ac:dyDescent="0.35">
      <c r="A10" s="34"/>
      <c r="B10" s="106">
        <v>100</v>
      </c>
      <c r="C10" s="106">
        <v>30</v>
      </c>
      <c r="D10" s="40"/>
    </row>
    <row r="11" spans="1:9" s="36" customFormat="1" ht="14.15" customHeight="1" thickBot="1" x14ac:dyDescent="0.35">
      <c r="A11" s="34" t="s">
        <v>89</v>
      </c>
      <c r="B11" s="106">
        <v>100</v>
      </c>
      <c r="C11" s="106">
        <v>30</v>
      </c>
      <c r="D11" s="40"/>
    </row>
    <row r="12" spans="1:9" s="36" customFormat="1" ht="14.15" customHeight="1" thickBot="1" x14ac:dyDescent="0.35">
      <c r="A12" s="34" t="s">
        <v>100</v>
      </c>
      <c r="B12" s="106">
        <v>100</v>
      </c>
      <c r="C12" s="106">
        <v>30</v>
      </c>
      <c r="D12" s="40"/>
    </row>
    <row r="13" spans="1:9" s="36" customFormat="1" ht="14.15" customHeight="1" thickBot="1" x14ac:dyDescent="0.35">
      <c r="A13" s="35" t="s">
        <v>91</v>
      </c>
      <c r="B13" s="106">
        <v>100</v>
      </c>
      <c r="C13" s="106">
        <v>30</v>
      </c>
      <c r="D13" s="40"/>
    </row>
    <row r="14" spans="1:9" s="36" customFormat="1" ht="14.15" customHeight="1" thickBot="1" x14ac:dyDescent="0.35">
      <c r="A14" s="34" t="s">
        <v>82</v>
      </c>
      <c r="B14" s="106">
        <v>100</v>
      </c>
      <c r="C14" s="106">
        <v>30</v>
      </c>
      <c r="D14" s="44"/>
    </row>
    <row r="15" spans="1:9" s="36" customFormat="1" ht="14.15" customHeight="1" thickBot="1" x14ac:dyDescent="0.35">
      <c r="A15" s="35" t="s">
        <v>85</v>
      </c>
      <c r="B15" s="106">
        <v>100</v>
      </c>
      <c r="C15" s="106">
        <v>30</v>
      </c>
      <c r="D15" s="40"/>
    </row>
    <row r="16" spans="1:9" s="36" customFormat="1" ht="14.15" customHeight="1" thickBot="1" x14ac:dyDescent="0.35">
      <c r="A16" s="35" t="s">
        <v>94</v>
      </c>
      <c r="B16" s="106">
        <v>100</v>
      </c>
      <c r="C16" s="106">
        <v>30</v>
      </c>
      <c r="D16" s="40"/>
    </row>
    <row r="17" spans="1:4" s="36" customFormat="1" ht="14.15" customHeight="1" thickBot="1" x14ac:dyDescent="0.35">
      <c r="A17" s="35" t="s">
        <v>90</v>
      </c>
      <c r="B17" s="106">
        <v>100</v>
      </c>
      <c r="C17" s="106">
        <v>30</v>
      </c>
    </row>
    <row r="18" spans="1:4" s="36" customFormat="1" ht="14.15" customHeight="1" thickBot="1" x14ac:dyDescent="0.35">
      <c r="A18" s="35" t="s">
        <v>98</v>
      </c>
      <c r="B18" s="106">
        <v>100</v>
      </c>
      <c r="C18" s="106">
        <v>30</v>
      </c>
      <c r="D18" s="40"/>
    </row>
    <row r="19" spans="1:4" s="36" customFormat="1" ht="13.5" customHeight="1" thickBot="1" x14ac:dyDescent="0.35">
      <c r="A19" s="35" t="s">
        <v>88</v>
      </c>
      <c r="B19" s="106">
        <v>100</v>
      </c>
      <c r="C19" s="106">
        <v>30</v>
      </c>
      <c r="D19" s="40"/>
    </row>
    <row r="20" spans="1:4" s="36" customFormat="1" ht="14.15" customHeight="1" thickBot="1" x14ac:dyDescent="0.35">
      <c r="A20" s="34" t="s">
        <v>95</v>
      </c>
      <c r="B20" s="106">
        <v>100</v>
      </c>
      <c r="C20" s="106">
        <v>30</v>
      </c>
      <c r="D20" s="40"/>
    </row>
    <row r="21" spans="1:4" s="36" customFormat="1" ht="14.15" customHeight="1" thickBot="1" x14ac:dyDescent="0.35">
      <c r="A21" s="35" t="s">
        <v>102</v>
      </c>
      <c r="B21" s="106">
        <v>100</v>
      </c>
      <c r="C21" s="106">
        <v>30</v>
      </c>
      <c r="D21" s="40"/>
    </row>
    <row r="22" spans="1:4" s="36" customFormat="1" ht="14.15" customHeight="1" thickBot="1" x14ac:dyDescent="0.35">
      <c r="A22" s="35" t="s">
        <v>81</v>
      </c>
      <c r="B22" s="106">
        <v>100</v>
      </c>
      <c r="C22" s="106">
        <v>30</v>
      </c>
      <c r="D22" s="40"/>
    </row>
    <row r="23" spans="1:4" s="36" customFormat="1" ht="14.15" customHeight="1" thickBot="1" x14ac:dyDescent="0.35">
      <c r="A23" s="35" t="s">
        <v>97</v>
      </c>
      <c r="B23" s="106">
        <v>100</v>
      </c>
      <c r="C23" s="106">
        <v>30</v>
      </c>
      <c r="D23" s="40"/>
    </row>
    <row r="24" spans="1:4" s="36" customFormat="1" ht="14.15" customHeight="1" thickBot="1" x14ac:dyDescent="0.35">
      <c r="A24" s="35" t="s">
        <v>93</v>
      </c>
      <c r="B24" s="106">
        <v>100</v>
      </c>
      <c r="C24" s="106">
        <v>30</v>
      </c>
      <c r="D24" s="40"/>
    </row>
    <row r="25" spans="1:4" s="36" customFormat="1" ht="14.15" customHeight="1" thickBot="1" x14ac:dyDescent="0.35">
      <c r="A25" s="34" t="s">
        <v>86</v>
      </c>
      <c r="B25" s="106">
        <v>100</v>
      </c>
      <c r="C25" s="106">
        <v>30</v>
      </c>
      <c r="D25" s="40"/>
    </row>
    <row r="26" spans="1:4" s="36" customFormat="1" ht="14.15" customHeight="1" thickBot="1" x14ac:dyDescent="0.35">
      <c r="A26" s="34" t="s">
        <v>92</v>
      </c>
      <c r="B26" s="106">
        <v>100</v>
      </c>
      <c r="C26" s="106">
        <v>30</v>
      </c>
      <c r="D26" s="40"/>
    </row>
    <row r="27" spans="1:4" s="36" customFormat="1" ht="14.15" customHeight="1" thickBot="1" x14ac:dyDescent="0.35">
      <c r="A27" s="34" t="s">
        <v>105</v>
      </c>
      <c r="B27" s="106">
        <v>100</v>
      </c>
      <c r="C27" s="106">
        <v>30</v>
      </c>
      <c r="D27" s="40"/>
    </row>
    <row r="28" spans="1:4" s="36" customFormat="1" ht="14.15" customHeight="1" thickBot="1" x14ac:dyDescent="0.35">
      <c r="A28" s="34" t="s">
        <v>101</v>
      </c>
      <c r="B28" s="106">
        <v>100</v>
      </c>
      <c r="C28" s="106">
        <v>30</v>
      </c>
      <c r="D28" s="40"/>
    </row>
    <row r="29" spans="1:4" s="36" customFormat="1" ht="14.15" customHeight="1" thickBot="1" x14ac:dyDescent="0.35">
      <c r="A29" s="35" t="s">
        <v>87</v>
      </c>
      <c r="B29" s="106">
        <v>100</v>
      </c>
      <c r="C29" s="106">
        <v>30</v>
      </c>
      <c r="D29" s="40"/>
    </row>
    <row r="30" spans="1:4" s="36" customFormat="1" ht="14.15" customHeight="1" thickBot="1" x14ac:dyDescent="0.35">
      <c r="A30" s="34" t="s">
        <v>83</v>
      </c>
      <c r="B30" s="106">
        <v>100</v>
      </c>
      <c r="C30" s="106">
        <v>30</v>
      </c>
      <c r="D30" s="40"/>
    </row>
    <row r="31" spans="1:4" s="36" customFormat="1" ht="14.15" customHeight="1" thickBot="1" x14ac:dyDescent="0.35">
      <c r="A31" s="35" t="s">
        <v>99</v>
      </c>
      <c r="B31" s="106">
        <v>100</v>
      </c>
      <c r="C31" s="106">
        <v>30</v>
      </c>
      <c r="D31" s="40"/>
    </row>
    <row r="32" spans="1:4" s="112" customFormat="1" ht="14.15" customHeight="1" thickBot="1" x14ac:dyDescent="0.35">
      <c r="A32" s="134" t="s">
        <v>84</v>
      </c>
      <c r="B32" s="106">
        <v>100</v>
      </c>
      <c r="C32" s="106">
        <v>30</v>
      </c>
      <c r="D32" s="131"/>
    </row>
    <row r="33" spans="1:9" s="2" customFormat="1" ht="13.5" customHeight="1" x14ac:dyDescent="0.25">
      <c r="A33" s="7"/>
      <c r="B33" s="14"/>
      <c r="C33" s="14"/>
      <c r="D33" s="11"/>
      <c r="E33" s="14"/>
      <c r="F33" s="7"/>
    </row>
    <row r="34" spans="1:9" s="2" customFormat="1" ht="13.5" customHeight="1" x14ac:dyDescent="0.25">
      <c r="A34" s="7"/>
      <c r="B34" s="14"/>
      <c r="C34" s="14"/>
      <c r="D34" s="11"/>
      <c r="E34" s="14"/>
      <c r="F34" s="7"/>
    </row>
    <row r="35" spans="1:9" s="2" customFormat="1" ht="13.5" customHeight="1" x14ac:dyDescent="0.25">
      <c r="A35" s="7"/>
      <c r="B35" s="14"/>
      <c r="C35" s="14"/>
      <c r="D35" s="11"/>
      <c r="E35" s="14"/>
      <c r="F35" s="7"/>
    </row>
    <row r="36" spans="1:9" s="2" customFormat="1" ht="13.5" customHeight="1" x14ac:dyDescent="0.25">
      <c r="A36" s="7"/>
      <c r="B36" s="14"/>
      <c r="C36" s="14"/>
      <c r="D36" s="11"/>
      <c r="E36" s="11"/>
    </row>
    <row r="37" spans="1:9" s="2" customFormat="1" ht="13.5" customHeight="1" x14ac:dyDescent="0.25">
      <c r="A37" s="7"/>
      <c r="B37" s="14"/>
      <c r="C37" s="14"/>
      <c r="D37" s="11"/>
      <c r="E37" s="14"/>
      <c r="F37" s="7"/>
    </row>
    <row r="38" spans="1:9" s="2" customFormat="1" ht="13.5" customHeight="1" x14ac:dyDescent="0.25">
      <c r="A38" s="7"/>
      <c r="B38" s="14"/>
      <c r="C38" s="14"/>
      <c r="D38" s="11"/>
      <c r="E38" s="14"/>
      <c r="F38" s="7"/>
    </row>
    <row r="39" spans="1:9" s="2" customFormat="1" ht="13.5" customHeight="1" x14ac:dyDescent="0.25">
      <c r="A39" s="7"/>
      <c r="B39" s="14"/>
      <c r="C39" s="14"/>
      <c r="D39" s="11"/>
      <c r="E39" s="14"/>
      <c r="F39" s="7"/>
    </row>
    <row r="40" spans="1:9" s="2" customFormat="1" ht="13.5" customHeight="1" x14ac:dyDescent="0.25">
      <c r="A40" s="1"/>
      <c r="B40" s="14"/>
      <c r="C40" s="14"/>
      <c r="D40" s="30"/>
      <c r="E40" s="19"/>
      <c r="F40" s="5"/>
    </row>
    <row r="41" spans="1:9" s="2" customFormat="1" ht="13.5" customHeight="1" x14ac:dyDescent="0.3">
      <c r="A41" s="6"/>
      <c r="B41" s="16"/>
      <c r="C41" s="16"/>
      <c r="D41" s="30"/>
      <c r="E41" s="19"/>
      <c r="F41" s="5"/>
    </row>
    <row r="42" spans="1:9" s="2" customFormat="1" ht="13.5" customHeight="1" x14ac:dyDescent="0.25">
      <c r="B42" s="13"/>
      <c r="C42" s="13"/>
      <c r="D42" s="30"/>
      <c r="E42" s="13"/>
      <c r="F42" s="5"/>
      <c r="G42" s="3"/>
      <c r="H42" s="4"/>
      <c r="I42" s="4"/>
    </row>
    <row r="43" spans="1:9" s="2" customFormat="1" ht="13.5" customHeight="1" x14ac:dyDescent="0.25">
      <c r="A43" s="1"/>
      <c r="B43" s="13"/>
      <c r="C43" s="13"/>
      <c r="D43" s="11"/>
      <c r="E43" s="14"/>
      <c r="F43" s="7"/>
      <c r="G43" s="4"/>
      <c r="H43" s="4"/>
      <c r="I43" s="4"/>
    </row>
    <row r="44" spans="1:9" ht="13.5" customHeight="1" x14ac:dyDescent="0.25">
      <c r="A44" s="2"/>
      <c r="B44" s="13"/>
      <c r="C44" s="13"/>
      <c r="E44" s="14"/>
      <c r="F44" s="5"/>
      <c r="G44" s="4"/>
      <c r="H44" s="4"/>
      <c r="I44" s="4"/>
    </row>
    <row r="45" spans="1:9" s="2" customFormat="1" ht="13.5" customHeight="1" x14ac:dyDescent="0.25">
      <c r="B45" s="14"/>
      <c r="C45" s="14"/>
      <c r="D45" s="11"/>
      <c r="E45" s="14"/>
      <c r="F45" s="1"/>
    </row>
    <row r="46" spans="1:9" s="2" customFormat="1" ht="13.5" customHeight="1" x14ac:dyDescent="0.25">
      <c r="B46" s="14"/>
      <c r="C46" s="14"/>
      <c r="D46" s="11"/>
      <c r="E46" s="14"/>
    </row>
    <row r="47" spans="1:9" s="2" customFormat="1" ht="13.5" customHeight="1" x14ac:dyDescent="0.25">
      <c r="B47" s="14"/>
      <c r="C47" s="14"/>
      <c r="D47" s="11"/>
      <c r="E47" s="14"/>
      <c r="F47" s="1"/>
    </row>
    <row r="48" spans="1:9" s="2" customFormat="1" ht="13.5" customHeight="1" x14ac:dyDescent="0.25">
      <c r="B48" s="14"/>
      <c r="C48" s="14"/>
      <c r="D48" s="11"/>
      <c r="E48" s="14"/>
      <c r="F48" s="1"/>
    </row>
    <row r="49" spans="1:6" s="2" customFormat="1" ht="13.5" customHeight="1" x14ac:dyDescent="0.25">
      <c r="B49" s="14"/>
      <c r="C49" s="14"/>
      <c r="D49" s="11"/>
      <c r="E49" s="14"/>
      <c r="F49" s="1"/>
    </row>
    <row r="50" spans="1:6" s="2" customFormat="1" ht="13.5" customHeight="1" x14ac:dyDescent="0.25">
      <c r="B50" s="14"/>
      <c r="C50" s="14"/>
      <c r="D50" s="11"/>
      <c r="E50" s="14"/>
      <c r="F50" s="1"/>
    </row>
    <row r="51" spans="1:6" s="2" customFormat="1" ht="13.5" customHeight="1" x14ac:dyDescent="0.25">
      <c r="A51" s="1"/>
      <c r="B51" s="14"/>
      <c r="C51" s="14"/>
      <c r="D51" s="11"/>
      <c r="E51" s="14"/>
      <c r="F51" s="1"/>
    </row>
    <row r="52" spans="1:6" s="2" customFormat="1" ht="13.5" customHeight="1" x14ac:dyDescent="0.25">
      <c r="B52" s="14"/>
      <c r="C52" s="14"/>
      <c r="D52" s="11"/>
      <c r="E52" s="14"/>
      <c r="F52" s="1"/>
    </row>
    <row r="53" spans="1:6" s="2" customFormat="1" ht="13.5" customHeight="1" x14ac:dyDescent="0.25">
      <c r="B53" s="14"/>
      <c r="C53" s="14"/>
      <c r="D53" s="11"/>
      <c r="E53" s="14"/>
      <c r="F53" s="1"/>
    </row>
    <row r="54" spans="1:6" s="2" customFormat="1" ht="13.5" customHeight="1" x14ac:dyDescent="0.25">
      <c r="B54" s="14"/>
      <c r="C54" s="14"/>
      <c r="D54" s="11"/>
      <c r="E54" s="14"/>
    </row>
    <row r="55" spans="1:6" s="2" customFormat="1" ht="13.5" customHeight="1" x14ac:dyDescent="0.25">
      <c r="B55" s="14"/>
      <c r="C55" s="14"/>
      <c r="D55" s="11"/>
      <c r="E55" s="14"/>
    </row>
    <row r="56" spans="1:6" s="2" customFormat="1" ht="13.5" customHeight="1" x14ac:dyDescent="0.25">
      <c r="B56" s="14"/>
      <c r="C56" s="14"/>
      <c r="D56" s="11"/>
      <c r="E56" s="14"/>
    </row>
    <row r="57" spans="1:6" s="2" customFormat="1" ht="13.5" customHeight="1" x14ac:dyDescent="0.25">
      <c r="B57" s="14"/>
      <c r="C57" s="14"/>
      <c r="D57" s="11"/>
      <c r="E57" s="14"/>
    </row>
    <row r="58" spans="1:6" s="2" customFormat="1" ht="13.5" customHeight="1" x14ac:dyDescent="0.25">
      <c r="B58" s="14"/>
      <c r="C58" s="14"/>
      <c r="D58" s="11"/>
      <c r="E58" s="14"/>
      <c r="F58" s="1"/>
    </row>
    <row r="59" spans="1:6" s="2" customFormat="1" ht="13.5" customHeight="1" x14ac:dyDescent="0.25">
      <c r="A59" s="1"/>
      <c r="B59" s="14"/>
      <c r="C59" s="14"/>
      <c r="D59" s="11"/>
      <c r="E59" s="14"/>
      <c r="F59" s="1"/>
    </row>
    <row r="60" spans="1:6" s="2" customFormat="1" ht="13.5" customHeight="1" x14ac:dyDescent="0.25">
      <c r="B60" s="14"/>
      <c r="C60" s="14"/>
      <c r="D60" s="11"/>
      <c r="E60" s="14"/>
      <c r="F60" s="1"/>
    </row>
    <row r="61" spans="1:6" s="2" customFormat="1" ht="13.5" customHeight="1" x14ac:dyDescent="0.25">
      <c r="B61" s="14"/>
      <c r="C61" s="14"/>
      <c r="D61" s="11"/>
      <c r="E61" s="14"/>
      <c r="F61" s="1"/>
    </row>
    <row r="62" spans="1:6" s="2" customFormat="1" ht="13.5" customHeight="1" x14ac:dyDescent="0.25">
      <c r="B62" s="14"/>
      <c r="C62" s="14"/>
      <c r="D62" s="11"/>
      <c r="E62" s="14"/>
      <c r="F62" s="1"/>
    </row>
    <row r="63" spans="1:6" s="2" customFormat="1" ht="13.5" customHeight="1" x14ac:dyDescent="0.25">
      <c r="B63" s="14"/>
      <c r="C63" s="14"/>
      <c r="D63" s="11"/>
      <c r="E63" s="14"/>
      <c r="F63" s="1"/>
    </row>
    <row r="64" spans="1:6" s="2" customFormat="1" ht="13.5" customHeight="1" x14ac:dyDescent="0.25">
      <c r="B64" s="14"/>
      <c r="C64" s="14"/>
      <c r="D64" s="11"/>
      <c r="E64" s="14"/>
    </row>
    <row r="65" spans="1:9" s="2" customFormat="1" ht="13.5" customHeight="1" x14ac:dyDescent="0.25">
      <c r="B65" s="14"/>
      <c r="C65" s="14"/>
      <c r="D65" s="11"/>
      <c r="E65" s="14"/>
      <c r="F65" s="18"/>
    </row>
    <row r="66" spans="1:9" s="2" customFormat="1" ht="13.5" customHeight="1" x14ac:dyDescent="0.25">
      <c r="B66" s="14"/>
      <c r="C66" s="14"/>
      <c r="D66" s="11"/>
      <c r="E66" s="14"/>
      <c r="F66" s="1"/>
    </row>
    <row r="67" spans="1:9" s="2" customFormat="1" ht="13.5" customHeight="1" x14ac:dyDescent="0.25">
      <c r="B67" s="14"/>
      <c r="C67" s="14"/>
      <c r="D67" s="11"/>
      <c r="E67" s="14"/>
      <c r="F67" s="1"/>
    </row>
    <row r="68" spans="1:9" s="2" customFormat="1" ht="13.5" customHeight="1" x14ac:dyDescent="0.25">
      <c r="A68" s="1"/>
      <c r="B68" s="14"/>
      <c r="C68" s="14"/>
      <c r="D68" s="11"/>
      <c r="E68" s="14"/>
    </row>
    <row r="69" spans="1:9" s="2" customFormat="1" ht="13.5" customHeight="1" x14ac:dyDescent="0.25">
      <c r="A69" s="1"/>
      <c r="B69" s="14"/>
      <c r="C69" s="14"/>
      <c r="D69" s="11"/>
      <c r="E69" s="14"/>
    </row>
    <row r="70" spans="1:9" ht="13.5" customHeight="1" x14ac:dyDescent="0.25">
      <c r="D70" s="30"/>
    </row>
    <row r="71" spans="1:9" ht="13.5" customHeight="1" x14ac:dyDescent="0.3">
      <c r="A71" s="6"/>
      <c r="F71" s="5"/>
    </row>
    <row r="72" spans="1:9" ht="13.5" customHeight="1" x14ac:dyDescent="0.25">
      <c r="A72" s="2"/>
      <c r="B72" s="13"/>
      <c r="C72" s="13"/>
      <c r="D72" s="30"/>
      <c r="E72" s="13"/>
      <c r="F72" s="5"/>
      <c r="G72" s="3"/>
      <c r="H72" s="4"/>
      <c r="I72" s="7"/>
    </row>
    <row r="73" spans="1:9" s="2" customFormat="1" ht="13.5" customHeight="1" x14ac:dyDescent="0.25">
      <c r="A73" s="1"/>
      <c r="B73" s="13"/>
      <c r="C73" s="13"/>
      <c r="D73" s="11"/>
      <c r="E73" s="14"/>
      <c r="F73" s="7"/>
      <c r="G73" s="4"/>
      <c r="H73" s="4"/>
      <c r="I73" s="5"/>
    </row>
    <row r="74" spans="1:9" s="2" customFormat="1" ht="13.5" customHeight="1" x14ac:dyDescent="0.25">
      <c r="A74" s="1"/>
      <c r="B74" s="14"/>
      <c r="C74" s="14"/>
      <c r="D74" s="30"/>
      <c r="E74" s="13"/>
      <c r="F74" s="7"/>
      <c r="G74" s="4"/>
      <c r="H74" s="4"/>
      <c r="I74" s="7"/>
    </row>
    <row r="75" spans="1:9" s="2" customFormat="1" ht="13.5" customHeight="1" x14ac:dyDescent="0.25">
      <c r="A75" s="1"/>
      <c r="B75" s="14"/>
      <c r="C75" s="14"/>
      <c r="D75" s="30"/>
      <c r="E75" s="13"/>
      <c r="F75" s="7"/>
      <c r="G75" s="4"/>
      <c r="H75" s="4"/>
      <c r="I75" s="7"/>
    </row>
    <row r="76" spans="1:9" s="2" customFormat="1" ht="13.5" customHeight="1" x14ac:dyDescent="0.25">
      <c r="A76" s="1"/>
      <c r="B76" s="14"/>
      <c r="C76" s="14"/>
      <c r="D76" s="30"/>
      <c r="E76" s="13"/>
      <c r="F76" s="7"/>
      <c r="G76" s="4"/>
      <c r="H76" s="4"/>
      <c r="I76" s="7"/>
    </row>
    <row r="77" spans="1:9" s="2" customFormat="1" ht="13.5" customHeight="1" x14ac:dyDescent="0.25">
      <c r="A77" s="1"/>
      <c r="B77" s="14"/>
      <c r="C77" s="14"/>
      <c r="D77" s="30"/>
      <c r="E77" s="13"/>
      <c r="F77" s="7"/>
      <c r="G77" s="4"/>
      <c r="H77" s="4"/>
      <c r="I77" s="7"/>
    </row>
    <row r="78" spans="1:9" s="2" customFormat="1" ht="13.5" customHeight="1" x14ac:dyDescent="0.25">
      <c r="A78" s="1"/>
      <c r="B78" s="14"/>
      <c r="C78" s="14"/>
      <c r="D78" s="30"/>
      <c r="E78" s="13"/>
      <c r="F78" s="7"/>
      <c r="G78" s="4"/>
      <c r="H78" s="4"/>
      <c r="I78" s="7"/>
    </row>
    <row r="79" spans="1:9" s="2" customFormat="1" ht="13.5" customHeight="1" x14ac:dyDescent="0.25">
      <c r="A79" s="1"/>
      <c r="B79" s="14"/>
      <c r="C79" s="14"/>
      <c r="D79" s="30"/>
      <c r="E79" s="13"/>
      <c r="F79" s="5"/>
      <c r="G79" s="4"/>
      <c r="H79" s="4"/>
      <c r="I79" s="7"/>
    </row>
    <row r="80" spans="1:9" s="2" customFormat="1" ht="13.5" customHeight="1" x14ac:dyDescent="0.25">
      <c r="A80" s="1"/>
      <c r="B80" s="14"/>
      <c r="C80" s="14"/>
      <c r="D80" s="30"/>
      <c r="E80" s="13"/>
      <c r="F80" s="7"/>
      <c r="G80" s="4"/>
      <c r="H80" s="4"/>
      <c r="I80" s="7"/>
    </row>
    <row r="81" spans="1:9" s="2" customFormat="1" ht="13.5" customHeight="1" x14ac:dyDescent="0.25">
      <c r="A81" s="1"/>
      <c r="B81" s="14"/>
      <c r="C81" s="14"/>
      <c r="D81" s="30"/>
      <c r="E81" s="13"/>
      <c r="F81" s="7"/>
      <c r="G81" s="4"/>
      <c r="H81" s="4"/>
      <c r="I81" s="7"/>
    </row>
    <row r="82" spans="1:9" s="2" customFormat="1" ht="13.5" customHeight="1" x14ac:dyDescent="0.25">
      <c r="A82" s="1"/>
      <c r="B82" s="14"/>
      <c r="C82" s="14"/>
      <c r="D82" s="30"/>
      <c r="E82" s="13"/>
      <c r="F82" s="7"/>
      <c r="G82" s="4"/>
      <c r="H82" s="4"/>
      <c r="I82" s="7"/>
    </row>
    <row r="83" spans="1:9" s="2" customFormat="1" ht="13.5" customHeight="1" x14ac:dyDescent="0.25">
      <c r="A83" s="1"/>
      <c r="B83" s="14"/>
      <c r="C83" s="14"/>
      <c r="D83" s="30"/>
      <c r="E83" s="13"/>
      <c r="F83" s="7"/>
      <c r="G83" s="4"/>
      <c r="H83" s="4"/>
      <c r="I83" s="7"/>
    </row>
    <row r="84" spans="1:9" s="2" customFormat="1" ht="13.5" customHeight="1" x14ac:dyDescent="0.25">
      <c r="A84" s="1"/>
      <c r="B84" s="14"/>
      <c r="C84" s="14"/>
      <c r="D84" s="30"/>
      <c r="E84" s="13"/>
      <c r="F84" s="7"/>
      <c r="G84" s="4"/>
      <c r="H84" s="4"/>
      <c r="I84" s="7"/>
    </row>
    <row r="85" spans="1:9" s="2" customFormat="1" ht="13.5" customHeight="1" x14ac:dyDescent="0.25">
      <c r="A85" s="1"/>
      <c r="B85" s="14"/>
      <c r="C85" s="14"/>
      <c r="D85" s="30"/>
      <c r="E85" s="13"/>
      <c r="F85" s="5"/>
      <c r="G85" s="4"/>
      <c r="H85" s="4"/>
      <c r="I85" s="7"/>
    </row>
    <row r="86" spans="1:9" s="2" customFormat="1" ht="13.5" customHeight="1" x14ac:dyDescent="0.25">
      <c r="A86" s="1"/>
      <c r="B86" s="14"/>
      <c r="C86" s="14"/>
      <c r="D86" s="30"/>
      <c r="E86" s="13"/>
      <c r="F86" s="7"/>
      <c r="G86" s="4"/>
      <c r="H86" s="4"/>
      <c r="I86" s="7"/>
    </row>
    <row r="87" spans="1:9" s="2" customFormat="1" ht="13.5" customHeight="1" x14ac:dyDescent="0.25">
      <c r="A87" s="1"/>
      <c r="B87" s="14"/>
      <c r="C87" s="14"/>
      <c r="D87" s="30"/>
      <c r="E87" s="13"/>
      <c r="F87" s="5"/>
      <c r="G87" s="4"/>
      <c r="H87" s="4"/>
      <c r="I87" s="5"/>
    </row>
    <row r="88" spans="1:9" s="2" customFormat="1" ht="13.5" customHeight="1" x14ac:dyDescent="0.25">
      <c r="A88" s="1"/>
      <c r="B88" s="14"/>
      <c r="C88" s="14"/>
      <c r="D88" s="30"/>
      <c r="E88" s="13"/>
      <c r="F88" s="5"/>
      <c r="G88" s="4"/>
      <c r="H88" s="4"/>
      <c r="I88" s="7"/>
    </row>
    <row r="89" spans="1:9" s="2" customFormat="1" ht="13.5" customHeight="1" x14ac:dyDescent="0.25">
      <c r="A89" s="1"/>
      <c r="B89" s="14"/>
      <c r="C89" s="14"/>
      <c r="D89" s="30"/>
      <c r="E89" s="13"/>
      <c r="F89" s="7"/>
      <c r="G89" s="4"/>
      <c r="H89" s="4"/>
      <c r="I89" s="7"/>
    </row>
    <row r="90" spans="1:9" s="2" customFormat="1" ht="13.5" customHeight="1" x14ac:dyDescent="0.25">
      <c r="A90" s="1"/>
      <c r="B90" s="14"/>
      <c r="C90" s="14"/>
      <c r="D90" s="30"/>
      <c r="E90" s="13"/>
      <c r="F90" s="7"/>
    </row>
    <row r="91" spans="1:9" s="2" customFormat="1" ht="13.5" customHeight="1" x14ac:dyDescent="0.25">
      <c r="A91" s="1"/>
      <c r="B91" s="14"/>
      <c r="C91" s="14"/>
      <c r="D91" s="30"/>
      <c r="E91" s="13"/>
      <c r="F91" s="7"/>
      <c r="G91" s="4"/>
      <c r="H91" s="4"/>
      <c r="I91" s="7"/>
    </row>
    <row r="92" spans="1:9" s="2" customFormat="1" ht="13.5" customHeight="1" x14ac:dyDescent="0.25">
      <c r="A92" s="1"/>
      <c r="B92" s="14"/>
      <c r="C92" s="14"/>
      <c r="D92" s="30"/>
      <c r="E92" s="13"/>
      <c r="F92" s="7"/>
      <c r="G92" s="4"/>
      <c r="H92" s="4"/>
      <c r="I92" s="7"/>
    </row>
    <row r="93" spans="1:9" s="2" customFormat="1" ht="13.5" customHeight="1" x14ac:dyDescent="0.25">
      <c r="A93" s="1"/>
      <c r="B93" s="14"/>
      <c r="C93" s="14"/>
      <c r="D93" s="30"/>
      <c r="E93" s="13"/>
      <c r="F93" s="7"/>
      <c r="G93" s="4"/>
      <c r="H93" s="4"/>
      <c r="I93" s="7"/>
    </row>
    <row r="94" spans="1:9" s="2" customFormat="1" ht="13.5" customHeight="1" x14ac:dyDescent="0.25">
      <c r="A94" s="1"/>
      <c r="B94" s="14"/>
      <c r="C94" s="14"/>
      <c r="D94" s="30"/>
      <c r="E94" s="13"/>
      <c r="F94" s="7"/>
      <c r="G94" s="4"/>
      <c r="H94" s="4"/>
      <c r="I94" s="7"/>
    </row>
    <row r="95" spans="1:9" s="2" customFormat="1" ht="13.5" customHeight="1" x14ac:dyDescent="0.25">
      <c r="A95" s="1"/>
      <c r="B95" s="14"/>
      <c r="C95" s="14"/>
      <c r="D95" s="30"/>
      <c r="E95" s="13"/>
      <c r="F95" s="5"/>
      <c r="G95" s="4"/>
      <c r="H95" s="4"/>
      <c r="I95" s="7"/>
    </row>
    <row r="96" spans="1:9" s="2" customFormat="1" ht="13.5" customHeight="1" x14ac:dyDescent="0.25">
      <c r="A96" s="1"/>
      <c r="B96" s="14"/>
      <c r="C96" s="14"/>
      <c r="D96" s="30"/>
      <c r="E96" s="13"/>
      <c r="F96" s="7"/>
      <c r="G96" s="4"/>
      <c r="H96" s="4"/>
      <c r="I96" s="7"/>
    </row>
    <row r="97" spans="1:9" s="2" customFormat="1" ht="13.5" customHeight="1" x14ac:dyDescent="0.25">
      <c r="A97" s="1"/>
      <c r="B97" s="14"/>
      <c r="C97" s="14"/>
      <c r="D97" s="30"/>
      <c r="E97" s="13"/>
      <c r="F97" s="5"/>
      <c r="G97" s="4"/>
      <c r="H97" s="4"/>
      <c r="I97" s="7"/>
    </row>
    <row r="98" spans="1:9" s="2" customFormat="1" ht="13.5" customHeight="1" x14ac:dyDescent="0.25">
      <c r="A98" s="1"/>
      <c r="B98" s="14"/>
      <c r="C98" s="14"/>
      <c r="D98" s="30"/>
      <c r="E98" s="13"/>
      <c r="F98" s="7"/>
      <c r="G98" s="4"/>
      <c r="H98" s="4"/>
      <c r="I98" s="7"/>
    </row>
    <row r="99" spans="1:9" s="2" customFormat="1" ht="13.5" customHeight="1" x14ac:dyDescent="0.25">
      <c r="B99" s="14"/>
      <c r="C99" s="14"/>
      <c r="D99" s="11"/>
      <c r="E99" s="14"/>
      <c r="F99" s="7"/>
      <c r="G99" s="4"/>
      <c r="H99" s="4"/>
      <c r="I99" s="7"/>
    </row>
    <row r="100" spans="1:9" s="2" customFormat="1" ht="13.5" customHeight="1" x14ac:dyDescent="0.25">
      <c r="B100" s="14"/>
      <c r="C100" s="14"/>
      <c r="D100" s="11"/>
      <c r="E100" s="14"/>
      <c r="F100" s="7"/>
      <c r="G100" s="4"/>
      <c r="H100" s="4"/>
      <c r="I100" s="7"/>
    </row>
    <row r="101" spans="1:9" ht="13.5" customHeight="1" x14ac:dyDescent="0.3">
      <c r="A101" s="6"/>
      <c r="F101" s="5"/>
    </row>
    <row r="102" spans="1:9" ht="13.5" customHeight="1" x14ac:dyDescent="0.25">
      <c r="A102" s="2"/>
      <c r="B102" s="13"/>
      <c r="C102" s="13"/>
      <c r="D102" s="30"/>
      <c r="E102" s="13"/>
      <c r="F102" s="5"/>
      <c r="G102" s="3"/>
      <c r="H102" s="4"/>
      <c r="I102" s="7"/>
    </row>
    <row r="103" spans="1:9" s="2" customFormat="1" ht="13.5" customHeight="1" x14ac:dyDescent="0.25">
      <c r="A103" s="1"/>
      <c r="B103" s="13"/>
      <c r="C103" s="13"/>
      <c r="D103" s="11"/>
      <c r="E103" s="14"/>
      <c r="F103" s="7"/>
      <c r="G103" s="4"/>
      <c r="H103" s="4"/>
      <c r="I103" s="5"/>
    </row>
    <row r="104" spans="1:9" s="2" customFormat="1" ht="13.5" customHeight="1" x14ac:dyDescent="0.25">
      <c r="A104" s="1"/>
      <c r="B104" s="14"/>
      <c r="C104" s="14"/>
      <c r="D104" s="11"/>
      <c r="E104" s="14"/>
      <c r="F104" s="7"/>
      <c r="G104" s="4"/>
    </row>
    <row r="105" spans="1:9" s="2" customFormat="1" ht="13.5" customHeight="1" x14ac:dyDescent="0.25">
      <c r="A105" s="1"/>
      <c r="B105" s="14"/>
      <c r="C105" s="14"/>
      <c r="D105" s="11"/>
      <c r="E105" s="14"/>
      <c r="F105" s="7"/>
      <c r="G105" s="4"/>
    </row>
    <row r="106" spans="1:9" s="2" customFormat="1" ht="13.5" customHeight="1" x14ac:dyDescent="0.25">
      <c r="A106" s="1"/>
      <c r="B106" s="14"/>
      <c r="C106" s="14"/>
      <c r="D106" s="11"/>
      <c r="E106" s="14"/>
      <c r="F106" s="7"/>
      <c r="G106" s="4"/>
    </row>
    <row r="107" spans="1:9" s="2" customFormat="1" ht="13.5" customHeight="1" x14ac:dyDescent="0.25">
      <c r="A107" s="1"/>
      <c r="B107" s="14"/>
      <c r="C107" s="14"/>
      <c r="D107" s="11"/>
      <c r="E107" s="14"/>
      <c r="F107" s="7"/>
      <c r="G107" s="4"/>
    </row>
    <row r="108" spans="1:9" s="2" customFormat="1" ht="13.5" customHeight="1" x14ac:dyDescent="0.25">
      <c r="A108" s="1"/>
      <c r="B108" s="14"/>
      <c r="C108" s="14"/>
      <c r="D108" s="11"/>
      <c r="E108" s="14"/>
      <c r="F108" s="7"/>
      <c r="G108" s="4"/>
    </row>
    <row r="109" spans="1:9" s="2" customFormat="1" ht="13.5" customHeight="1" x14ac:dyDescent="0.25">
      <c r="A109" s="1"/>
      <c r="B109" s="14"/>
      <c r="C109" s="14"/>
      <c r="D109" s="11"/>
      <c r="E109" s="14"/>
      <c r="F109" s="7"/>
      <c r="G109" s="4"/>
    </row>
    <row r="110" spans="1:9" s="2" customFormat="1" ht="13.5" customHeight="1" x14ac:dyDescent="0.25">
      <c r="A110" s="1"/>
      <c r="B110" s="14"/>
      <c r="C110" s="14"/>
      <c r="D110" s="11"/>
      <c r="E110" s="14"/>
      <c r="F110" s="7"/>
      <c r="G110" s="4"/>
    </row>
    <row r="111" spans="1:9" s="2" customFormat="1" ht="13.5" customHeight="1" x14ac:dyDescent="0.25">
      <c r="A111" s="1"/>
      <c r="B111" s="14"/>
      <c r="C111" s="14"/>
      <c r="D111" s="11"/>
      <c r="E111" s="14"/>
      <c r="F111" s="7"/>
      <c r="G111" s="4"/>
    </row>
    <row r="112" spans="1:9" s="2" customFormat="1" ht="13.5" customHeight="1" x14ac:dyDescent="0.25">
      <c r="A112" s="1"/>
      <c r="B112" s="14"/>
      <c r="C112" s="14"/>
      <c r="D112" s="11"/>
      <c r="E112" s="14"/>
      <c r="F112" s="7"/>
      <c r="G112" s="4"/>
    </row>
    <row r="113" spans="1:9" s="2" customFormat="1" ht="13.5" customHeight="1" x14ac:dyDescent="0.25">
      <c r="A113" s="1"/>
      <c r="B113" s="14"/>
      <c r="C113" s="14"/>
      <c r="D113" s="11"/>
      <c r="E113" s="14"/>
      <c r="F113" s="7"/>
      <c r="G113" s="4"/>
    </row>
    <row r="114" spans="1:9" s="2" customFormat="1" ht="13.5" customHeight="1" x14ac:dyDescent="0.25">
      <c r="A114" s="1"/>
      <c r="B114" s="14"/>
      <c r="C114" s="14"/>
      <c r="D114" s="11"/>
      <c r="E114" s="14"/>
      <c r="F114" s="7"/>
      <c r="G114" s="4"/>
    </row>
    <row r="115" spans="1:9" s="2" customFormat="1" ht="13.5" customHeight="1" x14ac:dyDescent="0.25">
      <c r="A115" s="1"/>
      <c r="B115" s="14"/>
      <c r="C115" s="14"/>
      <c r="D115" s="11"/>
      <c r="E115" s="14"/>
      <c r="F115" s="7"/>
      <c r="G115" s="4"/>
    </row>
    <row r="116" spans="1:9" s="2" customFormat="1" ht="13.5" customHeight="1" x14ac:dyDescent="0.25">
      <c r="A116" s="1"/>
      <c r="B116" s="14"/>
      <c r="C116" s="14"/>
      <c r="D116" s="11"/>
      <c r="E116" s="14"/>
      <c r="F116" s="7"/>
      <c r="G116" s="4"/>
    </row>
    <row r="117" spans="1:9" s="2" customFormat="1" ht="13.5" customHeight="1" x14ac:dyDescent="0.25">
      <c r="A117" s="1"/>
      <c r="B117" s="14"/>
      <c r="C117" s="14"/>
      <c r="D117" s="11"/>
      <c r="E117" s="14"/>
      <c r="F117" s="7"/>
      <c r="G117" s="4"/>
    </row>
    <row r="118" spans="1:9" s="2" customFormat="1" ht="13.5" customHeight="1" x14ac:dyDescent="0.25">
      <c r="A118" s="1"/>
      <c r="B118" s="14"/>
      <c r="C118" s="14"/>
      <c r="D118" s="11"/>
      <c r="E118" s="14"/>
      <c r="F118" s="7"/>
      <c r="G118" s="4"/>
    </row>
    <row r="119" spans="1:9" s="2" customFormat="1" ht="13.5" customHeight="1" x14ac:dyDescent="0.25">
      <c r="A119" s="1"/>
      <c r="B119" s="14"/>
      <c r="C119" s="14"/>
      <c r="D119" s="11"/>
      <c r="E119" s="14"/>
      <c r="F119" s="7"/>
      <c r="G119" s="4"/>
    </row>
    <row r="120" spans="1:9" s="2" customFormat="1" ht="13.5" customHeight="1" x14ac:dyDescent="0.25">
      <c r="A120" s="1"/>
      <c r="B120" s="14"/>
      <c r="C120" s="14"/>
      <c r="D120" s="11"/>
      <c r="E120" s="14"/>
      <c r="F120" s="7"/>
      <c r="G120" s="4"/>
    </row>
    <row r="121" spans="1:9" s="2" customFormat="1" ht="13.5" customHeight="1" x14ac:dyDescent="0.25">
      <c r="A121" s="1"/>
      <c r="B121" s="14"/>
      <c r="C121" s="14"/>
      <c r="D121" s="11"/>
      <c r="E121" s="14"/>
      <c r="F121" s="7"/>
      <c r="G121" s="4"/>
      <c r="I121" s="7"/>
    </row>
    <row r="122" spans="1:9" s="2" customFormat="1" ht="13.5" customHeight="1" x14ac:dyDescent="0.35">
      <c r="A122" s="10"/>
      <c r="B122" s="14"/>
      <c r="C122" s="14"/>
      <c r="D122" s="11"/>
      <c r="E122" s="14"/>
      <c r="F122" s="7"/>
    </row>
    <row r="123" spans="1:9" s="2" customFormat="1" ht="13.5" customHeight="1" x14ac:dyDescent="0.25">
      <c r="A123" s="1"/>
      <c r="B123" s="14"/>
      <c r="C123" s="14"/>
      <c r="D123" s="11"/>
      <c r="E123" s="14"/>
      <c r="F123" s="7"/>
    </row>
    <row r="124" spans="1:9" s="2" customFormat="1" ht="13.5" customHeight="1" x14ac:dyDescent="0.25">
      <c r="A124" s="1"/>
      <c r="B124" s="14"/>
      <c r="C124" s="14"/>
      <c r="D124" s="11"/>
      <c r="E124" s="14"/>
      <c r="F124" s="7"/>
    </row>
    <row r="125" spans="1:9" s="2" customFormat="1" x14ac:dyDescent="0.25">
      <c r="A125" s="1"/>
      <c r="B125" s="14"/>
      <c r="C125" s="14"/>
      <c r="D125" s="11"/>
      <c r="E125" s="14"/>
      <c r="F125" s="7"/>
    </row>
    <row r="126" spans="1:9" s="2" customFormat="1" x14ac:dyDescent="0.25">
      <c r="A126" s="1"/>
      <c r="B126" s="14"/>
      <c r="C126" s="14"/>
      <c r="D126" s="11"/>
      <c r="E126" s="14"/>
      <c r="F126" s="7"/>
    </row>
    <row r="127" spans="1:9" s="2" customFormat="1" x14ac:dyDescent="0.25">
      <c r="A127" s="1"/>
      <c r="B127" s="14"/>
      <c r="C127" s="14"/>
      <c r="D127" s="11"/>
      <c r="E127" s="14"/>
      <c r="F127" s="7"/>
    </row>
    <row r="128" spans="1:9" s="2" customFormat="1" x14ac:dyDescent="0.25">
      <c r="B128" s="14"/>
      <c r="C128" s="14"/>
      <c r="D128" s="11"/>
      <c r="E128" s="14"/>
      <c r="F128" s="7"/>
    </row>
    <row r="129" spans="1:7" s="2" customFormat="1" x14ac:dyDescent="0.25">
      <c r="B129" s="14"/>
      <c r="C129" s="14"/>
      <c r="D129" s="11"/>
      <c r="E129" s="14"/>
      <c r="F129" s="7"/>
    </row>
    <row r="130" spans="1:7" s="2" customFormat="1" x14ac:dyDescent="0.25">
      <c r="A130" s="1"/>
      <c r="B130" s="16"/>
      <c r="C130" s="16"/>
      <c r="D130" s="11"/>
      <c r="E130" s="16"/>
      <c r="F130" s="7"/>
      <c r="G130" s="1"/>
    </row>
    <row r="131" spans="1:7" s="2" customFormat="1" x14ac:dyDescent="0.25">
      <c r="A131" s="1"/>
      <c r="B131" s="16"/>
      <c r="C131" s="16"/>
      <c r="D131" s="11"/>
      <c r="E131" s="16"/>
      <c r="F131" s="7"/>
      <c r="G131" s="1"/>
    </row>
    <row r="132" spans="1:7" s="2" customFormat="1" x14ac:dyDescent="0.25">
      <c r="A132" s="1"/>
      <c r="B132" s="16"/>
      <c r="C132" s="16"/>
      <c r="D132" s="11"/>
      <c r="E132" s="16"/>
      <c r="F132" s="7"/>
      <c r="G132" s="1"/>
    </row>
    <row r="133" spans="1:7" s="2" customFormat="1" x14ac:dyDescent="0.25">
      <c r="A133" s="1"/>
      <c r="B133" s="16"/>
      <c r="C133" s="16"/>
      <c r="D133" s="11"/>
      <c r="E133" s="16"/>
      <c r="F133" s="7"/>
      <c r="G133" s="1"/>
    </row>
    <row r="134" spans="1:7" s="2" customFormat="1" x14ac:dyDescent="0.25">
      <c r="A134" s="1"/>
      <c r="B134" s="16"/>
      <c r="C134" s="16"/>
      <c r="D134" s="11"/>
      <c r="E134" s="16"/>
      <c r="F134" s="7"/>
      <c r="G134" s="1"/>
    </row>
    <row r="135" spans="1:7" s="2" customFormat="1" x14ac:dyDescent="0.25">
      <c r="A135" s="1"/>
      <c r="B135" s="16"/>
      <c r="C135" s="16"/>
      <c r="D135" s="11"/>
      <c r="E135" s="16"/>
      <c r="F135" s="7"/>
      <c r="G135" s="1"/>
    </row>
    <row r="136" spans="1:7" s="2" customFormat="1" x14ac:dyDescent="0.25">
      <c r="A136" s="1"/>
      <c r="B136" s="16"/>
      <c r="C136" s="16"/>
      <c r="D136" s="11"/>
      <c r="E136" s="16"/>
      <c r="F136" s="7"/>
      <c r="G136" s="1"/>
    </row>
    <row r="137" spans="1:7" s="2" customFormat="1" x14ac:dyDescent="0.25">
      <c r="A137" s="1"/>
      <c r="B137" s="16"/>
      <c r="C137" s="16"/>
      <c r="D137" s="11"/>
      <c r="E137" s="16"/>
      <c r="F137" s="7"/>
      <c r="G137" s="1"/>
    </row>
    <row r="138" spans="1:7" s="2" customFormat="1" x14ac:dyDescent="0.25">
      <c r="A138" s="1"/>
      <c r="B138" s="16"/>
      <c r="C138" s="16"/>
      <c r="D138" s="11"/>
      <c r="E138" s="16"/>
      <c r="F138" s="7"/>
      <c r="G138" s="1"/>
    </row>
    <row r="139" spans="1:7" s="2" customFormat="1" x14ac:dyDescent="0.25">
      <c r="A139" s="1"/>
      <c r="B139" s="16"/>
      <c r="C139" s="16"/>
      <c r="D139" s="11"/>
      <c r="E139" s="16"/>
      <c r="F139" s="7"/>
      <c r="G139" s="1"/>
    </row>
    <row r="140" spans="1:7" s="2" customFormat="1" x14ac:dyDescent="0.25">
      <c r="A140" s="1"/>
      <c r="B140" s="16"/>
      <c r="C140" s="16"/>
      <c r="D140" s="11"/>
      <c r="E140" s="16"/>
      <c r="F140" s="7"/>
      <c r="G140" s="1"/>
    </row>
    <row r="141" spans="1:7" s="2" customFormat="1" x14ac:dyDescent="0.25">
      <c r="A141" s="1"/>
      <c r="B141" s="16"/>
      <c r="C141" s="16"/>
      <c r="D141" s="11"/>
      <c r="E141" s="16"/>
      <c r="F141" s="7"/>
      <c r="G141" s="1"/>
    </row>
    <row r="142" spans="1:7" s="2" customFormat="1" x14ac:dyDescent="0.25">
      <c r="A142" s="1"/>
      <c r="B142" s="16"/>
      <c r="C142" s="16"/>
      <c r="D142" s="11"/>
      <c r="E142" s="16"/>
      <c r="F142" s="7"/>
      <c r="G142" s="1"/>
    </row>
    <row r="143" spans="1:7" s="2" customFormat="1" x14ac:dyDescent="0.25">
      <c r="A143" s="1"/>
      <c r="B143" s="16"/>
      <c r="C143" s="16"/>
      <c r="D143" s="11"/>
      <c r="E143" s="16"/>
      <c r="F143" s="7"/>
      <c r="G143" s="1"/>
    </row>
    <row r="144" spans="1:7" s="2" customFormat="1" x14ac:dyDescent="0.25">
      <c r="A144" s="1"/>
      <c r="B144" s="16"/>
      <c r="C144" s="16"/>
      <c r="D144" s="11"/>
      <c r="E144" s="16"/>
      <c r="F144" s="7"/>
      <c r="G144" s="1"/>
    </row>
    <row r="145" spans="1:7" s="2" customFormat="1" x14ac:dyDescent="0.25">
      <c r="A145" s="1"/>
      <c r="B145" s="16"/>
      <c r="C145" s="16"/>
      <c r="D145" s="11"/>
      <c r="E145" s="16"/>
      <c r="F145" s="7"/>
      <c r="G145" s="1"/>
    </row>
    <row r="146" spans="1:7" s="2" customFormat="1" x14ac:dyDescent="0.25">
      <c r="A146" s="1"/>
      <c r="B146" s="16"/>
      <c r="C146" s="16"/>
      <c r="D146" s="11"/>
      <c r="E146" s="16"/>
      <c r="F146" s="7"/>
      <c r="G146" s="1"/>
    </row>
    <row r="147" spans="1:7" s="2" customFormat="1" x14ac:dyDescent="0.25">
      <c r="A147" s="1"/>
      <c r="B147" s="16"/>
      <c r="C147" s="16"/>
      <c r="D147" s="11"/>
      <c r="E147" s="16"/>
      <c r="F147" s="7"/>
      <c r="G147" s="1"/>
    </row>
    <row r="148" spans="1:7" s="2" customFormat="1" x14ac:dyDescent="0.25">
      <c r="A148" s="1"/>
      <c r="B148" s="16"/>
      <c r="C148" s="16"/>
      <c r="D148" s="11"/>
      <c r="E148" s="16"/>
      <c r="F148" s="7"/>
      <c r="G148" s="1"/>
    </row>
    <row r="149" spans="1:7" s="2" customFormat="1" x14ac:dyDescent="0.25">
      <c r="A149" s="1"/>
      <c r="B149" s="16"/>
      <c r="C149" s="16"/>
      <c r="D149" s="11"/>
      <c r="E149" s="16"/>
      <c r="F149" s="7"/>
      <c r="G149" s="1"/>
    </row>
  </sheetData>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49"/>
  <sheetViews>
    <sheetView topLeftCell="D1" zoomScale="81" zoomScaleNormal="81" workbookViewId="0">
      <selection activeCell="F20" sqref="F20"/>
    </sheetView>
  </sheetViews>
  <sheetFormatPr defaultColWidth="11.36328125" defaultRowHeight="12.5" x14ac:dyDescent="0.25"/>
  <cols>
    <col min="1" max="1" width="8.36328125" style="14" customWidth="1"/>
    <col min="2" max="2" width="13.81640625" style="16" customWidth="1"/>
    <col min="3" max="3" width="13.08984375" style="16" customWidth="1"/>
    <col min="4" max="4" width="13.36328125" style="16" customWidth="1"/>
    <col min="5" max="5" width="14.26953125" style="16" customWidth="1"/>
    <col min="6" max="6" width="7.08984375" style="16" customWidth="1"/>
    <col min="7" max="7" width="210" style="1" hidden="1" customWidth="1"/>
    <col min="8" max="16384" width="11.36328125" style="1"/>
  </cols>
  <sheetData>
    <row r="1" spans="1:11" s="33" customFormat="1" ht="14.15" customHeight="1" thickBot="1" x14ac:dyDescent="0.35">
      <c r="A1" s="77" t="s">
        <v>65</v>
      </c>
      <c r="B1" s="78"/>
      <c r="C1" s="78"/>
      <c r="D1" s="102"/>
      <c r="E1" s="79"/>
      <c r="F1" s="92"/>
      <c r="G1" s="93"/>
      <c r="H1" s="94"/>
      <c r="I1" s="94"/>
      <c r="J1" s="94"/>
      <c r="K1" s="94"/>
    </row>
    <row r="2" spans="1:11" s="110" customFormat="1" ht="14.15" customHeight="1" x14ac:dyDescent="0.3">
      <c r="A2" s="105" t="s">
        <v>16</v>
      </c>
      <c r="B2" s="106" t="s">
        <v>0</v>
      </c>
      <c r="C2" s="106" t="s">
        <v>4</v>
      </c>
      <c r="D2" s="106" t="s">
        <v>5</v>
      </c>
      <c r="E2" s="106" t="s">
        <v>6</v>
      </c>
      <c r="F2" s="106" t="s">
        <v>19</v>
      </c>
      <c r="G2" s="107" t="s">
        <v>20</v>
      </c>
      <c r="H2" s="109" t="s">
        <v>15</v>
      </c>
      <c r="I2" s="109"/>
      <c r="J2" s="109"/>
      <c r="K2" s="109"/>
    </row>
    <row r="3" spans="1:11" s="33" customFormat="1" ht="13.5" customHeight="1" thickBot="1" x14ac:dyDescent="0.35">
      <c r="A3" s="143"/>
      <c r="B3" s="144">
        <v>5</v>
      </c>
      <c r="C3" s="144">
        <v>14</v>
      </c>
      <c r="D3" s="144">
        <v>5</v>
      </c>
      <c r="E3" s="144">
        <v>8</v>
      </c>
      <c r="F3" s="144">
        <f>SUM(B3:E3)</f>
        <v>32</v>
      </c>
      <c r="G3" s="146"/>
      <c r="H3" s="94"/>
      <c r="I3" s="94"/>
      <c r="J3" s="94"/>
      <c r="K3" s="94"/>
    </row>
    <row r="4" spans="1:11" s="109" customFormat="1" ht="14.15" customHeight="1" thickBot="1" x14ac:dyDescent="0.35">
      <c r="A4" s="166" t="s">
        <v>104</v>
      </c>
      <c r="B4" s="167">
        <v>5</v>
      </c>
      <c r="C4" s="167">
        <v>14</v>
      </c>
      <c r="D4" s="167">
        <v>5</v>
      </c>
      <c r="E4" s="167">
        <v>8</v>
      </c>
      <c r="F4" s="106">
        <f>SUM(B4:E4)</f>
        <v>32</v>
      </c>
      <c r="G4" s="178"/>
      <c r="H4" s="109">
        <f>((F4/32)*100)</f>
        <v>100</v>
      </c>
    </row>
    <row r="5" spans="1:11" s="36" customFormat="1" ht="14.15" customHeight="1" thickBot="1" x14ac:dyDescent="0.35">
      <c r="A5" s="34" t="s">
        <v>103</v>
      </c>
      <c r="B5" s="46">
        <v>5</v>
      </c>
      <c r="C5" s="46">
        <v>14</v>
      </c>
      <c r="D5" s="46">
        <v>5</v>
      </c>
      <c r="E5" s="46">
        <v>8</v>
      </c>
      <c r="F5" s="106">
        <f t="shared" ref="F5:F32" si="0">SUM(B5:E5)</f>
        <v>32</v>
      </c>
      <c r="G5" s="44"/>
      <c r="H5" s="109">
        <f t="shared" ref="H5:H32" si="1">((F5/32)*100)</f>
        <v>100</v>
      </c>
    </row>
    <row r="6" spans="1:11" s="36" customFormat="1" ht="14.15" customHeight="1" thickBot="1" x14ac:dyDescent="0.35">
      <c r="A6" s="34" t="s">
        <v>198</v>
      </c>
      <c r="B6" s="46">
        <v>5</v>
      </c>
      <c r="C6" s="46">
        <v>14</v>
      </c>
      <c r="D6" s="46">
        <v>5</v>
      </c>
      <c r="E6" s="46">
        <v>8</v>
      </c>
      <c r="F6" s="106">
        <f t="shared" si="0"/>
        <v>32</v>
      </c>
      <c r="G6" s="44"/>
      <c r="H6" s="109">
        <f t="shared" si="1"/>
        <v>100</v>
      </c>
    </row>
    <row r="7" spans="1:11" s="36" customFormat="1" ht="14.15" customHeight="1" thickBot="1" x14ac:dyDescent="0.35">
      <c r="A7" s="34" t="s">
        <v>96</v>
      </c>
      <c r="B7" s="46">
        <v>5</v>
      </c>
      <c r="C7" s="46">
        <v>14</v>
      </c>
      <c r="D7" s="46">
        <v>5</v>
      </c>
      <c r="E7" s="46">
        <v>8</v>
      </c>
      <c r="F7" s="106">
        <f t="shared" si="0"/>
        <v>32</v>
      </c>
      <c r="G7" s="44"/>
      <c r="H7" s="109">
        <f t="shared" si="1"/>
        <v>100</v>
      </c>
    </row>
    <row r="8" spans="1:11" s="36" customFormat="1" ht="14.15" customHeight="1" thickBot="1" x14ac:dyDescent="0.35">
      <c r="A8" s="34"/>
      <c r="B8" s="46">
        <v>5</v>
      </c>
      <c r="C8" s="46">
        <v>14</v>
      </c>
      <c r="D8" s="46">
        <v>5</v>
      </c>
      <c r="E8" s="46">
        <v>8</v>
      </c>
      <c r="F8" s="106">
        <f t="shared" si="0"/>
        <v>32</v>
      </c>
      <c r="G8" s="44"/>
      <c r="H8" s="109">
        <f t="shared" si="1"/>
        <v>100</v>
      </c>
    </row>
    <row r="9" spans="1:11" s="36" customFormat="1" ht="14.15" customHeight="1" thickBot="1" x14ac:dyDescent="0.35">
      <c r="A9" s="34" t="s">
        <v>84</v>
      </c>
      <c r="B9" s="46">
        <v>5</v>
      </c>
      <c r="C9" s="46">
        <v>14</v>
      </c>
      <c r="D9" s="46">
        <v>5</v>
      </c>
      <c r="E9" s="46">
        <v>8</v>
      </c>
      <c r="F9" s="106">
        <f t="shared" si="0"/>
        <v>32</v>
      </c>
      <c r="G9" s="44"/>
      <c r="H9" s="109">
        <f t="shared" si="1"/>
        <v>100</v>
      </c>
    </row>
    <row r="10" spans="1:11" s="36" customFormat="1" ht="14.15" customHeight="1" thickBot="1" x14ac:dyDescent="0.35">
      <c r="A10" s="34"/>
      <c r="B10" s="46">
        <v>1</v>
      </c>
      <c r="C10" s="46">
        <v>14</v>
      </c>
      <c r="D10" s="46">
        <v>1</v>
      </c>
      <c r="E10" s="46">
        <v>0</v>
      </c>
      <c r="F10" s="106">
        <f t="shared" si="0"/>
        <v>16</v>
      </c>
      <c r="G10" s="44" t="s">
        <v>197</v>
      </c>
      <c r="H10" s="109">
        <f t="shared" si="1"/>
        <v>50</v>
      </c>
    </row>
    <row r="11" spans="1:11" s="36" customFormat="1" ht="14.15" customHeight="1" thickBot="1" x14ac:dyDescent="0.35">
      <c r="A11" s="34" t="s">
        <v>89</v>
      </c>
      <c r="B11" s="46"/>
      <c r="C11" s="46"/>
      <c r="D11" s="46"/>
      <c r="E11" s="46"/>
      <c r="F11" s="106">
        <f t="shared" si="0"/>
        <v>0</v>
      </c>
      <c r="G11" s="44"/>
      <c r="H11" s="109">
        <f t="shared" si="1"/>
        <v>0</v>
      </c>
    </row>
    <row r="12" spans="1:11" s="36" customFormat="1" ht="14.15" customHeight="1" thickBot="1" x14ac:dyDescent="0.35">
      <c r="A12" s="34" t="s">
        <v>100</v>
      </c>
      <c r="B12" s="46">
        <v>5</v>
      </c>
      <c r="C12" s="46">
        <v>14</v>
      </c>
      <c r="D12" s="46">
        <v>5</v>
      </c>
      <c r="E12" s="46">
        <v>8</v>
      </c>
      <c r="F12" s="106">
        <f t="shared" si="0"/>
        <v>32</v>
      </c>
      <c r="G12" s="44"/>
      <c r="H12" s="109">
        <f t="shared" si="1"/>
        <v>100</v>
      </c>
    </row>
    <row r="13" spans="1:11" s="36" customFormat="1" ht="14.15" customHeight="1" thickBot="1" x14ac:dyDescent="0.35">
      <c r="A13" s="35" t="s">
        <v>91</v>
      </c>
      <c r="B13" s="46">
        <v>5</v>
      </c>
      <c r="C13" s="46">
        <v>14</v>
      </c>
      <c r="D13" s="46">
        <v>5</v>
      </c>
      <c r="E13" s="46">
        <v>8</v>
      </c>
      <c r="F13" s="106">
        <f t="shared" si="0"/>
        <v>32</v>
      </c>
      <c r="G13" s="44"/>
      <c r="H13" s="109">
        <f t="shared" si="1"/>
        <v>100</v>
      </c>
    </row>
    <row r="14" spans="1:11" s="36" customFormat="1" ht="13.5" customHeight="1" thickBot="1" x14ac:dyDescent="0.35">
      <c r="A14" s="34" t="s">
        <v>82</v>
      </c>
      <c r="B14" s="46">
        <v>5</v>
      </c>
      <c r="C14" s="46">
        <v>14</v>
      </c>
      <c r="D14" s="46">
        <v>5</v>
      </c>
      <c r="E14" s="46">
        <v>8</v>
      </c>
      <c r="F14" s="106">
        <f t="shared" si="0"/>
        <v>32</v>
      </c>
      <c r="G14" s="44"/>
      <c r="H14" s="109">
        <f t="shared" si="1"/>
        <v>100</v>
      </c>
    </row>
    <row r="15" spans="1:11" s="36" customFormat="1" ht="13.5" customHeight="1" thickBot="1" x14ac:dyDescent="0.35">
      <c r="A15" s="35" t="s">
        <v>85</v>
      </c>
      <c r="B15" s="46">
        <v>5</v>
      </c>
      <c r="C15" s="46">
        <v>14</v>
      </c>
      <c r="D15" s="46">
        <v>5</v>
      </c>
      <c r="E15" s="46">
        <v>8</v>
      </c>
      <c r="F15" s="106">
        <f t="shared" si="0"/>
        <v>32</v>
      </c>
      <c r="G15" s="44"/>
      <c r="H15" s="109">
        <f t="shared" si="1"/>
        <v>100</v>
      </c>
    </row>
    <row r="16" spans="1:11" s="36" customFormat="1" ht="14.15" customHeight="1" thickBot="1" x14ac:dyDescent="0.35">
      <c r="A16" s="35" t="s">
        <v>94</v>
      </c>
      <c r="B16" s="46">
        <v>5</v>
      </c>
      <c r="C16" s="46">
        <v>14</v>
      </c>
      <c r="D16" s="46">
        <v>5</v>
      </c>
      <c r="E16" s="46">
        <v>8</v>
      </c>
      <c r="F16" s="106">
        <f t="shared" si="0"/>
        <v>32</v>
      </c>
      <c r="G16" s="44"/>
      <c r="H16" s="109">
        <f t="shared" si="1"/>
        <v>100</v>
      </c>
    </row>
    <row r="17" spans="1:8" s="36" customFormat="1" ht="14.15" customHeight="1" thickBot="1" x14ac:dyDescent="0.35">
      <c r="A17" s="35" t="s">
        <v>90</v>
      </c>
      <c r="B17" s="46">
        <v>5</v>
      </c>
      <c r="C17" s="46">
        <v>14</v>
      </c>
      <c r="D17" s="46">
        <v>5</v>
      </c>
      <c r="E17" s="46">
        <v>8</v>
      </c>
      <c r="F17" s="106">
        <f t="shared" si="0"/>
        <v>32</v>
      </c>
      <c r="G17" s="44"/>
      <c r="H17" s="109">
        <f t="shared" si="1"/>
        <v>100</v>
      </c>
    </row>
    <row r="18" spans="1:8" s="36" customFormat="1" ht="14.15" customHeight="1" thickBot="1" x14ac:dyDescent="0.35">
      <c r="A18" s="35" t="s">
        <v>98</v>
      </c>
      <c r="B18" s="46">
        <v>5</v>
      </c>
      <c r="C18" s="46">
        <v>14</v>
      </c>
      <c r="D18" s="46">
        <v>5</v>
      </c>
      <c r="E18" s="46">
        <v>8</v>
      </c>
      <c r="F18" s="106">
        <f t="shared" si="0"/>
        <v>32</v>
      </c>
      <c r="G18" s="44"/>
      <c r="H18" s="109">
        <f t="shared" si="1"/>
        <v>100</v>
      </c>
    </row>
    <row r="19" spans="1:8" s="36" customFormat="1" ht="14.15" customHeight="1" thickBot="1" x14ac:dyDescent="0.35">
      <c r="A19" s="35" t="s">
        <v>88</v>
      </c>
      <c r="B19" s="46">
        <v>5</v>
      </c>
      <c r="C19" s="46">
        <v>14</v>
      </c>
      <c r="D19" s="46">
        <v>5</v>
      </c>
      <c r="E19" s="46">
        <v>8</v>
      </c>
      <c r="F19" s="106">
        <f t="shared" si="0"/>
        <v>32</v>
      </c>
      <c r="G19" s="44"/>
      <c r="H19" s="109">
        <f t="shared" si="1"/>
        <v>100</v>
      </c>
    </row>
    <row r="20" spans="1:8" s="36" customFormat="1" ht="14.15" customHeight="1" thickBot="1" x14ac:dyDescent="0.35">
      <c r="A20" s="34" t="s">
        <v>95</v>
      </c>
      <c r="B20" s="46">
        <v>5</v>
      </c>
      <c r="C20" s="46">
        <v>10</v>
      </c>
      <c r="D20" s="46">
        <v>5</v>
      </c>
      <c r="E20" s="46">
        <v>8</v>
      </c>
      <c r="F20" s="106">
        <f t="shared" si="0"/>
        <v>28</v>
      </c>
      <c r="G20" s="44" t="s">
        <v>195</v>
      </c>
      <c r="H20" s="109">
        <f t="shared" si="1"/>
        <v>87.5</v>
      </c>
    </row>
    <row r="21" spans="1:8" s="36" customFormat="1" ht="13.5" customHeight="1" thickBot="1" x14ac:dyDescent="0.35">
      <c r="A21" s="35" t="s">
        <v>102</v>
      </c>
      <c r="B21" s="46">
        <v>5</v>
      </c>
      <c r="C21" s="46">
        <v>10</v>
      </c>
      <c r="D21" s="46">
        <v>5</v>
      </c>
      <c r="E21" s="46">
        <v>6</v>
      </c>
      <c r="F21" s="106">
        <f t="shared" si="0"/>
        <v>26</v>
      </c>
      <c r="G21" s="44" t="s">
        <v>194</v>
      </c>
      <c r="H21" s="109">
        <f t="shared" si="1"/>
        <v>81.25</v>
      </c>
    </row>
    <row r="22" spans="1:8" s="36" customFormat="1" ht="13.5" customHeight="1" thickBot="1" x14ac:dyDescent="0.35">
      <c r="A22" s="35" t="s">
        <v>81</v>
      </c>
      <c r="B22" s="46">
        <v>5</v>
      </c>
      <c r="C22" s="46">
        <v>14</v>
      </c>
      <c r="D22" s="46">
        <v>5</v>
      </c>
      <c r="E22" s="46">
        <v>8</v>
      </c>
      <c r="F22" s="106">
        <f t="shared" si="0"/>
        <v>32</v>
      </c>
      <c r="G22" s="44"/>
      <c r="H22" s="109">
        <f t="shared" si="1"/>
        <v>100</v>
      </c>
    </row>
    <row r="23" spans="1:8" s="36" customFormat="1" ht="14.15" customHeight="1" thickBot="1" x14ac:dyDescent="0.35">
      <c r="A23" s="35" t="s">
        <v>97</v>
      </c>
      <c r="B23" s="46">
        <v>5</v>
      </c>
      <c r="C23" s="46">
        <v>14</v>
      </c>
      <c r="D23" s="46">
        <v>1</v>
      </c>
      <c r="E23" s="46">
        <v>6</v>
      </c>
      <c r="F23" s="106">
        <f t="shared" si="0"/>
        <v>26</v>
      </c>
      <c r="G23" s="40" t="s">
        <v>196</v>
      </c>
      <c r="H23" s="109">
        <f t="shared" si="1"/>
        <v>81.25</v>
      </c>
    </row>
    <row r="24" spans="1:8" s="36" customFormat="1" ht="14.15" customHeight="1" thickBot="1" x14ac:dyDescent="0.35">
      <c r="A24" s="35" t="s">
        <v>93</v>
      </c>
      <c r="B24" s="46">
        <v>5</v>
      </c>
      <c r="C24" s="46">
        <v>14</v>
      </c>
      <c r="D24" s="46">
        <v>5</v>
      </c>
      <c r="E24" s="46">
        <v>8</v>
      </c>
      <c r="F24" s="106">
        <f t="shared" si="0"/>
        <v>32</v>
      </c>
      <c r="G24" s="44"/>
      <c r="H24" s="109">
        <f t="shared" si="1"/>
        <v>100</v>
      </c>
    </row>
    <row r="25" spans="1:8" s="36" customFormat="1" ht="14.15" customHeight="1" thickBot="1" x14ac:dyDescent="0.35">
      <c r="A25" s="34" t="s">
        <v>86</v>
      </c>
      <c r="B25" s="46">
        <v>5</v>
      </c>
      <c r="C25" s="46">
        <v>14</v>
      </c>
      <c r="D25" s="46">
        <v>5</v>
      </c>
      <c r="E25" s="46">
        <v>8</v>
      </c>
      <c r="F25" s="106">
        <f t="shared" si="0"/>
        <v>32</v>
      </c>
      <c r="G25" s="44"/>
      <c r="H25" s="109">
        <f t="shared" si="1"/>
        <v>100</v>
      </c>
    </row>
    <row r="26" spans="1:8" s="36" customFormat="1" ht="14.15" customHeight="1" thickBot="1" x14ac:dyDescent="0.35">
      <c r="A26" s="34" t="s">
        <v>92</v>
      </c>
      <c r="B26" s="46">
        <v>5</v>
      </c>
      <c r="C26" s="46">
        <v>14</v>
      </c>
      <c r="D26" s="46">
        <v>5</v>
      </c>
      <c r="E26" s="46">
        <v>6</v>
      </c>
      <c r="F26" s="106">
        <f t="shared" si="0"/>
        <v>30</v>
      </c>
      <c r="G26" s="44" t="s">
        <v>193</v>
      </c>
      <c r="H26" s="109">
        <f t="shared" si="1"/>
        <v>93.75</v>
      </c>
    </row>
    <row r="27" spans="1:8" s="36" customFormat="1" ht="14.15" customHeight="1" thickBot="1" x14ac:dyDescent="0.35">
      <c r="A27" s="34" t="s">
        <v>105</v>
      </c>
      <c r="B27" s="46">
        <v>5</v>
      </c>
      <c r="C27" s="46">
        <v>14</v>
      </c>
      <c r="D27" s="46">
        <v>5</v>
      </c>
      <c r="E27" s="46">
        <v>6</v>
      </c>
      <c r="F27" s="106">
        <f t="shared" si="0"/>
        <v>30</v>
      </c>
      <c r="G27" s="44" t="s">
        <v>192</v>
      </c>
      <c r="H27" s="109">
        <f t="shared" si="1"/>
        <v>93.75</v>
      </c>
    </row>
    <row r="28" spans="1:8" s="36" customFormat="1" ht="14.15" customHeight="1" thickBot="1" x14ac:dyDescent="0.35">
      <c r="A28" s="34" t="s">
        <v>101</v>
      </c>
      <c r="B28" s="46">
        <v>5</v>
      </c>
      <c r="C28" s="46">
        <v>14</v>
      </c>
      <c r="D28" s="46">
        <v>5</v>
      </c>
      <c r="E28" s="46">
        <v>8</v>
      </c>
      <c r="F28" s="106">
        <f t="shared" si="0"/>
        <v>32</v>
      </c>
      <c r="G28" s="44"/>
      <c r="H28" s="109">
        <f t="shared" si="1"/>
        <v>100</v>
      </c>
    </row>
    <row r="29" spans="1:8" s="36" customFormat="1" ht="14.15" customHeight="1" thickBot="1" x14ac:dyDescent="0.35">
      <c r="A29" s="35" t="s">
        <v>87</v>
      </c>
      <c r="B29" s="46">
        <v>5</v>
      </c>
      <c r="C29" s="46">
        <v>14</v>
      </c>
      <c r="D29" s="46">
        <v>5</v>
      </c>
      <c r="E29" s="46">
        <v>8</v>
      </c>
      <c r="F29" s="106">
        <f t="shared" si="0"/>
        <v>32</v>
      </c>
      <c r="G29" s="44"/>
      <c r="H29" s="109">
        <f t="shared" si="1"/>
        <v>100</v>
      </c>
    </row>
    <row r="30" spans="1:8" s="36" customFormat="1" ht="14.15" customHeight="1" thickBot="1" x14ac:dyDescent="0.35">
      <c r="A30" s="34" t="s">
        <v>83</v>
      </c>
      <c r="B30" s="46">
        <v>5</v>
      </c>
      <c r="C30" s="46">
        <v>14</v>
      </c>
      <c r="D30" s="46">
        <v>5</v>
      </c>
      <c r="E30" s="46">
        <v>8</v>
      </c>
      <c r="F30" s="106">
        <f t="shared" si="0"/>
        <v>32</v>
      </c>
      <c r="G30" s="44"/>
      <c r="H30" s="109">
        <f t="shared" si="1"/>
        <v>100</v>
      </c>
    </row>
    <row r="31" spans="1:8" s="36" customFormat="1" ht="14.15" customHeight="1" thickBot="1" x14ac:dyDescent="0.35">
      <c r="A31" s="35" t="s">
        <v>99</v>
      </c>
      <c r="B31" s="46">
        <v>5</v>
      </c>
      <c r="C31" s="46">
        <v>14</v>
      </c>
      <c r="D31" s="46">
        <v>5</v>
      </c>
      <c r="E31" s="46">
        <v>8</v>
      </c>
      <c r="F31" s="106">
        <f t="shared" si="0"/>
        <v>32</v>
      </c>
      <c r="G31" s="44" t="s">
        <v>192</v>
      </c>
      <c r="H31" s="109">
        <f t="shared" si="1"/>
        <v>100</v>
      </c>
    </row>
    <row r="32" spans="1:8" s="112" customFormat="1" ht="14.15" customHeight="1" thickBot="1" x14ac:dyDescent="0.35">
      <c r="A32" s="134" t="s">
        <v>84</v>
      </c>
      <c r="B32" s="130">
        <v>5</v>
      </c>
      <c r="C32" s="130">
        <v>14</v>
      </c>
      <c r="D32" s="130">
        <v>5</v>
      </c>
      <c r="E32" s="130">
        <v>8</v>
      </c>
      <c r="F32" s="106">
        <f t="shared" si="0"/>
        <v>32</v>
      </c>
      <c r="G32" s="140"/>
      <c r="H32" s="109">
        <f t="shared" si="1"/>
        <v>100</v>
      </c>
    </row>
    <row r="33" spans="1:7" s="2" customFormat="1" ht="13.5" customHeight="1" x14ac:dyDescent="0.25">
      <c r="A33" s="14"/>
      <c r="B33" s="14"/>
      <c r="C33" s="14"/>
      <c r="D33" s="14"/>
      <c r="E33" s="14"/>
      <c r="F33" s="14"/>
      <c r="G33" s="7"/>
    </row>
    <row r="34" spans="1:7" s="2" customFormat="1" ht="13.5" customHeight="1" x14ac:dyDescent="0.25">
      <c r="A34" s="14"/>
      <c r="B34" s="14"/>
      <c r="C34" s="14"/>
      <c r="D34" s="14"/>
      <c r="E34" s="14"/>
      <c r="F34" s="14"/>
      <c r="G34" s="7"/>
    </row>
    <row r="35" spans="1:7" s="2" customFormat="1" ht="13.5" customHeight="1" x14ac:dyDescent="0.25">
      <c r="A35" s="14"/>
      <c r="B35" s="14"/>
      <c r="C35" s="14"/>
      <c r="D35" s="14"/>
      <c r="E35" s="14"/>
      <c r="F35" s="14"/>
      <c r="G35" s="7"/>
    </row>
    <row r="36" spans="1:7" s="2" customFormat="1" ht="13.5" customHeight="1" x14ac:dyDescent="0.25">
      <c r="A36" s="13"/>
      <c r="B36" s="14"/>
      <c r="C36" s="14"/>
      <c r="D36" s="14"/>
      <c r="E36" s="14"/>
      <c r="F36" s="14"/>
      <c r="G36" s="7"/>
    </row>
    <row r="37" spans="1:7" s="2" customFormat="1" ht="13.5" customHeight="1" x14ac:dyDescent="0.25">
      <c r="A37" s="13"/>
      <c r="B37" s="14"/>
      <c r="C37" s="14"/>
      <c r="D37" s="14"/>
      <c r="E37" s="14"/>
      <c r="F37" s="14"/>
      <c r="G37" s="7"/>
    </row>
    <row r="38" spans="1:7" s="2" customFormat="1" ht="13.5" customHeight="1" x14ac:dyDescent="0.25">
      <c r="A38" s="13"/>
      <c r="B38" s="14"/>
      <c r="C38" s="14"/>
      <c r="D38" s="14"/>
      <c r="E38" s="14"/>
      <c r="F38" s="14"/>
      <c r="G38" s="7"/>
    </row>
    <row r="39" spans="1:7" s="2" customFormat="1" ht="13.5" customHeight="1" x14ac:dyDescent="0.25">
      <c r="A39" s="13"/>
      <c r="B39" s="14"/>
      <c r="C39" s="14"/>
      <c r="D39" s="14"/>
      <c r="E39" s="14"/>
      <c r="F39" s="14"/>
      <c r="G39" s="7"/>
    </row>
    <row r="40" spans="1:7" s="2" customFormat="1" ht="13.5" customHeight="1" x14ac:dyDescent="0.25">
      <c r="A40" s="14"/>
      <c r="B40" s="14"/>
      <c r="C40" s="14"/>
      <c r="D40" s="14"/>
      <c r="E40" s="14"/>
      <c r="F40" s="14"/>
      <c r="G40" s="5"/>
    </row>
    <row r="41" spans="1:7" s="2" customFormat="1" ht="13.5" customHeight="1" x14ac:dyDescent="0.3">
      <c r="A41" s="12"/>
      <c r="B41" s="14"/>
      <c r="C41" s="14"/>
      <c r="D41" s="14"/>
      <c r="E41" s="14"/>
      <c r="F41" s="14"/>
      <c r="G41" s="7"/>
    </row>
    <row r="42" spans="1:7" s="2" customFormat="1" ht="13.5" customHeight="1" x14ac:dyDescent="0.25">
      <c r="A42" s="13"/>
      <c r="B42" s="13"/>
      <c r="C42" s="13"/>
      <c r="D42" s="13"/>
      <c r="E42" s="13"/>
      <c r="F42" s="13"/>
      <c r="G42" s="5"/>
    </row>
    <row r="43" spans="1:7" s="2" customFormat="1" ht="13.5" customHeight="1" x14ac:dyDescent="0.25">
      <c r="A43" s="14"/>
      <c r="B43" s="14"/>
      <c r="C43" s="14"/>
      <c r="D43" s="13"/>
      <c r="E43" s="13"/>
      <c r="F43" s="14"/>
      <c r="G43" s="7"/>
    </row>
    <row r="44" spans="1:7" ht="13.5" customHeight="1" x14ac:dyDescent="0.25">
      <c r="A44" s="13"/>
      <c r="B44" s="14"/>
      <c r="C44" s="14"/>
      <c r="D44" s="13"/>
      <c r="E44" s="13"/>
      <c r="F44" s="14"/>
      <c r="G44" s="7"/>
    </row>
    <row r="45" spans="1:7" s="2" customFormat="1" ht="13.5" customHeight="1" x14ac:dyDescent="0.25">
      <c r="A45" s="13"/>
      <c r="B45" s="14"/>
      <c r="C45" s="14"/>
      <c r="D45" s="14"/>
      <c r="E45" s="14"/>
      <c r="F45" s="14"/>
      <c r="G45" s="7"/>
    </row>
    <row r="46" spans="1:7" s="2" customFormat="1" ht="13.5" customHeight="1" x14ac:dyDescent="0.25">
      <c r="A46" s="13"/>
      <c r="B46" s="14"/>
      <c r="C46" s="14"/>
      <c r="D46" s="14"/>
      <c r="E46" s="14"/>
      <c r="F46" s="14"/>
      <c r="G46" s="7"/>
    </row>
    <row r="47" spans="1:7" s="2" customFormat="1" ht="13.5" customHeight="1" x14ac:dyDescent="0.25">
      <c r="A47" s="13"/>
      <c r="B47" s="14"/>
      <c r="C47" s="14"/>
      <c r="D47" s="14"/>
      <c r="E47" s="14"/>
      <c r="F47" s="14"/>
      <c r="G47" s="7"/>
    </row>
    <row r="48" spans="1:7" s="2" customFormat="1" ht="13.5" customHeight="1" x14ac:dyDescent="0.25">
      <c r="A48" s="13"/>
      <c r="B48" s="14"/>
      <c r="C48" s="14"/>
      <c r="D48" s="14"/>
      <c r="E48" s="14"/>
      <c r="F48" s="14"/>
      <c r="G48" s="7"/>
    </row>
    <row r="49" spans="1:7" s="2" customFormat="1" ht="13.5" customHeight="1" x14ac:dyDescent="0.25">
      <c r="A49" s="13"/>
      <c r="B49" s="14"/>
      <c r="C49" s="14"/>
      <c r="D49" s="14"/>
      <c r="E49" s="14"/>
      <c r="F49" s="14"/>
      <c r="G49" s="7"/>
    </row>
    <row r="50" spans="1:7" s="2" customFormat="1" ht="13.5" customHeight="1" x14ac:dyDescent="0.25">
      <c r="A50" s="13"/>
      <c r="B50" s="14"/>
      <c r="C50" s="14"/>
      <c r="D50" s="14"/>
      <c r="E50" s="14"/>
      <c r="F50" s="14"/>
      <c r="G50" s="7"/>
    </row>
    <row r="51" spans="1:7" s="2" customFormat="1" ht="13.5" customHeight="1" x14ac:dyDescent="0.25">
      <c r="A51" s="14"/>
      <c r="B51" s="14"/>
      <c r="C51" s="14"/>
      <c r="D51" s="14"/>
      <c r="E51" s="14"/>
      <c r="F51" s="14"/>
      <c r="G51" s="7"/>
    </row>
    <row r="52" spans="1:7" s="2" customFormat="1" ht="13.5" customHeight="1" x14ac:dyDescent="0.25">
      <c r="A52" s="13"/>
      <c r="B52" s="14"/>
      <c r="C52" s="14"/>
      <c r="D52" s="14"/>
      <c r="E52" s="14"/>
      <c r="F52" s="14"/>
      <c r="G52" s="7"/>
    </row>
    <row r="53" spans="1:7" s="2" customFormat="1" ht="13.5" customHeight="1" x14ac:dyDescent="0.25">
      <c r="A53" s="13"/>
      <c r="B53" s="14"/>
      <c r="C53" s="14"/>
      <c r="D53" s="14"/>
      <c r="E53" s="14"/>
      <c r="F53" s="14"/>
      <c r="G53" s="7"/>
    </row>
    <row r="54" spans="1:7" s="2" customFormat="1" ht="13.5" customHeight="1" x14ac:dyDescent="0.25">
      <c r="A54" s="13"/>
      <c r="B54" s="14"/>
      <c r="C54" s="14"/>
      <c r="D54" s="14"/>
      <c r="E54" s="14"/>
      <c r="F54" s="14"/>
      <c r="G54" s="7"/>
    </row>
    <row r="55" spans="1:7" s="2" customFormat="1" ht="13.5" customHeight="1" x14ac:dyDescent="0.25">
      <c r="A55" s="13"/>
      <c r="B55" s="14"/>
      <c r="C55" s="14"/>
      <c r="D55" s="14"/>
      <c r="E55" s="14"/>
      <c r="F55" s="14"/>
      <c r="G55" s="7"/>
    </row>
    <row r="56" spans="1:7" s="2" customFormat="1" ht="13.5" customHeight="1" x14ac:dyDescent="0.25">
      <c r="A56" s="13"/>
      <c r="B56" s="14"/>
      <c r="C56" s="14"/>
      <c r="D56" s="14"/>
      <c r="E56" s="14"/>
      <c r="F56" s="14"/>
      <c r="G56" s="7"/>
    </row>
    <row r="57" spans="1:7" s="2" customFormat="1" ht="13.5" customHeight="1" x14ac:dyDescent="0.25">
      <c r="A57" s="13"/>
      <c r="B57" s="14"/>
      <c r="C57" s="14"/>
      <c r="D57" s="14"/>
      <c r="E57" s="14"/>
      <c r="F57" s="14"/>
      <c r="G57" s="7"/>
    </row>
    <row r="58" spans="1:7" s="2" customFormat="1" ht="13.5" customHeight="1" x14ac:dyDescent="0.25">
      <c r="A58" s="13"/>
      <c r="B58" s="14"/>
      <c r="C58" s="14"/>
      <c r="D58" s="14"/>
      <c r="E58" s="14"/>
      <c r="F58" s="14"/>
      <c r="G58" s="7"/>
    </row>
    <row r="59" spans="1:7" s="2" customFormat="1" ht="13.5" customHeight="1" x14ac:dyDescent="0.25">
      <c r="A59" s="13"/>
      <c r="B59" s="14"/>
      <c r="C59" s="14"/>
      <c r="D59" s="14"/>
      <c r="E59" s="14"/>
      <c r="F59" s="14"/>
      <c r="G59" s="7"/>
    </row>
    <row r="60" spans="1:7" s="2" customFormat="1" ht="13.5" customHeight="1" x14ac:dyDescent="0.25">
      <c r="A60" s="13"/>
      <c r="B60" s="14"/>
      <c r="C60" s="14"/>
      <c r="D60" s="14"/>
      <c r="E60" s="14"/>
      <c r="F60" s="14"/>
      <c r="G60" s="7"/>
    </row>
    <row r="61" spans="1:7" s="2" customFormat="1" ht="13.5" customHeight="1" x14ac:dyDescent="0.25">
      <c r="A61" s="14"/>
      <c r="B61" s="14"/>
      <c r="C61" s="14"/>
      <c r="D61" s="14"/>
      <c r="E61" s="14"/>
      <c r="F61" s="14"/>
      <c r="G61" s="7"/>
    </row>
    <row r="62" spans="1:7" s="2" customFormat="1" ht="13.5" customHeight="1" x14ac:dyDescent="0.25">
      <c r="A62" s="14"/>
      <c r="B62" s="14"/>
      <c r="C62" s="14"/>
      <c r="D62" s="14"/>
      <c r="E62" s="14"/>
      <c r="F62" s="14"/>
      <c r="G62" s="7"/>
    </row>
    <row r="63" spans="1:7" s="2" customFormat="1" ht="13.5" customHeight="1" x14ac:dyDescent="0.25">
      <c r="A63" s="14"/>
      <c r="B63" s="14"/>
      <c r="C63" s="14"/>
      <c r="D63" s="14"/>
      <c r="E63" s="14"/>
      <c r="F63" s="14"/>
      <c r="G63" s="7"/>
    </row>
    <row r="64" spans="1:7" s="2" customFormat="1" ht="13.5" customHeight="1" x14ac:dyDescent="0.25">
      <c r="A64" s="14"/>
      <c r="B64" s="14"/>
      <c r="C64" s="14"/>
      <c r="D64" s="14"/>
      <c r="E64" s="14"/>
      <c r="F64" s="14"/>
      <c r="G64" s="7"/>
    </row>
    <row r="65" spans="1:7" s="2" customFormat="1" ht="13.5" customHeight="1" x14ac:dyDescent="0.25">
      <c r="A65" s="14"/>
      <c r="B65" s="14"/>
      <c r="C65" s="14"/>
      <c r="D65" s="14"/>
      <c r="E65" s="14"/>
      <c r="F65" s="14"/>
      <c r="G65" s="7"/>
    </row>
    <row r="66" spans="1:7" s="2" customFormat="1" ht="13.5" customHeight="1" x14ac:dyDescent="0.25">
      <c r="A66" s="14"/>
      <c r="B66" s="14"/>
      <c r="C66" s="14"/>
      <c r="D66" s="14"/>
      <c r="E66" s="14"/>
      <c r="F66" s="14"/>
      <c r="G66" s="7"/>
    </row>
    <row r="67" spans="1:7" s="2" customFormat="1" ht="13.5" customHeight="1" x14ac:dyDescent="0.25">
      <c r="A67" s="13"/>
      <c r="B67" s="14"/>
      <c r="C67" s="14"/>
      <c r="D67" s="14"/>
      <c r="E67" s="14"/>
      <c r="F67" s="14"/>
      <c r="G67" s="7"/>
    </row>
    <row r="68" spans="1:7" s="2" customFormat="1" ht="13.5" customHeight="1" x14ac:dyDescent="0.25">
      <c r="A68" s="14"/>
      <c r="B68" s="14"/>
      <c r="C68" s="14"/>
      <c r="D68" s="14"/>
      <c r="E68" s="14"/>
      <c r="F68" s="14"/>
      <c r="G68" s="7"/>
    </row>
    <row r="69" spans="1:7" s="2" customFormat="1" ht="13.5" customHeight="1" x14ac:dyDescent="0.25">
      <c r="A69" s="14"/>
      <c r="B69" s="14"/>
      <c r="C69" s="14"/>
      <c r="D69" s="14"/>
      <c r="E69" s="14"/>
      <c r="F69" s="14"/>
      <c r="G69" s="7"/>
    </row>
    <row r="70" spans="1:7" ht="13.5" customHeight="1" x14ac:dyDescent="0.25">
      <c r="B70" s="14"/>
      <c r="C70" s="14"/>
      <c r="D70" s="14"/>
      <c r="E70" s="14"/>
      <c r="F70" s="14"/>
      <c r="G70" s="7"/>
    </row>
    <row r="71" spans="1:7" ht="13.5" customHeight="1" x14ac:dyDescent="0.3">
      <c r="A71" s="12"/>
      <c r="B71" s="14"/>
      <c r="C71" s="14"/>
      <c r="D71" s="14"/>
      <c r="E71" s="14"/>
      <c r="F71" s="14"/>
      <c r="G71" s="7"/>
    </row>
    <row r="72" spans="1:7" ht="13.5" customHeight="1" x14ac:dyDescent="0.25">
      <c r="A72" s="13"/>
      <c r="B72" s="13"/>
      <c r="C72" s="13"/>
      <c r="D72" s="13"/>
      <c r="E72" s="13"/>
      <c r="F72" s="13"/>
      <c r="G72" s="5"/>
    </row>
    <row r="73" spans="1:7" s="2" customFormat="1" ht="13.5" customHeight="1" x14ac:dyDescent="0.25">
      <c r="A73" s="14"/>
      <c r="B73" s="14"/>
      <c r="C73" s="14"/>
      <c r="D73" s="13"/>
      <c r="E73" s="13"/>
      <c r="F73" s="14"/>
      <c r="G73" s="7"/>
    </row>
    <row r="74" spans="1:7" s="2" customFormat="1" ht="13.5" customHeight="1" x14ac:dyDescent="0.25">
      <c r="A74" s="16"/>
      <c r="B74" s="14"/>
      <c r="C74" s="14"/>
      <c r="D74" s="14"/>
      <c r="E74" s="14"/>
      <c r="F74" s="14"/>
      <c r="G74" s="7"/>
    </row>
    <row r="75" spans="1:7" s="2" customFormat="1" ht="13.5" customHeight="1" x14ac:dyDescent="0.25">
      <c r="A75" s="16"/>
      <c r="B75" s="14"/>
      <c r="C75" s="14"/>
      <c r="D75" s="14"/>
      <c r="E75" s="14"/>
      <c r="F75" s="14"/>
      <c r="G75" s="7"/>
    </row>
    <row r="76" spans="1:7" s="2" customFormat="1" ht="13.5" customHeight="1" x14ac:dyDescent="0.25">
      <c r="A76" s="16"/>
      <c r="B76" s="14"/>
      <c r="C76" s="14"/>
      <c r="D76" s="14"/>
      <c r="E76" s="14"/>
      <c r="F76" s="14"/>
      <c r="G76" s="7"/>
    </row>
    <row r="77" spans="1:7" s="2" customFormat="1" ht="13.5" customHeight="1" x14ac:dyDescent="0.25">
      <c r="A77" s="16"/>
      <c r="B77" s="14"/>
      <c r="C77" s="14"/>
      <c r="D77" s="14"/>
      <c r="E77" s="14"/>
      <c r="F77" s="14"/>
      <c r="G77" s="7"/>
    </row>
    <row r="78" spans="1:7" s="2" customFormat="1" ht="13.5" customHeight="1" x14ac:dyDescent="0.25">
      <c r="A78" s="16"/>
      <c r="B78" s="14"/>
      <c r="C78" s="14"/>
      <c r="D78" s="14"/>
      <c r="E78" s="14"/>
      <c r="F78" s="14"/>
      <c r="G78" s="7"/>
    </row>
    <row r="79" spans="1:7" s="2" customFormat="1" ht="13.5" customHeight="1" x14ac:dyDescent="0.25">
      <c r="A79" s="16"/>
      <c r="B79" s="14"/>
      <c r="C79" s="14"/>
      <c r="D79" s="14"/>
      <c r="E79" s="14"/>
      <c r="F79" s="14"/>
      <c r="G79" s="7"/>
    </row>
    <row r="80" spans="1:7" s="2" customFormat="1" ht="13.5" customHeight="1" x14ac:dyDescent="0.25">
      <c r="A80" s="16"/>
      <c r="B80" s="14"/>
      <c r="C80" s="14"/>
      <c r="D80" s="14"/>
      <c r="E80" s="14"/>
      <c r="F80" s="14"/>
      <c r="G80" s="7"/>
    </row>
    <row r="81" spans="1:7" s="2" customFormat="1" ht="13.5" customHeight="1" x14ac:dyDescent="0.25">
      <c r="A81" s="16"/>
      <c r="B81" s="14"/>
      <c r="C81" s="14"/>
      <c r="D81" s="14"/>
      <c r="E81" s="14"/>
      <c r="F81" s="14"/>
      <c r="G81" s="7"/>
    </row>
    <row r="82" spans="1:7" s="2" customFormat="1" ht="13.5" customHeight="1" x14ac:dyDescent="0.25">
      <c r="A82" s="16"/>
      <c r="B82" s="14"/>
      <c r="C82" s="14"/>
      <c r="D82" s="14"/>
      <c r="E82" s="14"/>
      <c r="F82" s="14"/>
      <c r="G82" s="7"/>
    </row>
    <row r="83" spans="1:7" s="2" customFormat="1" ht="13.5" customHeight="1" x14ac:dyDescent="0.25">
      <c r="A83" s="16"/>
      <c r="B83" s="14"/>
      <c r="C83" s="14"/>
      <c r="D83" s="14"/>
      <c r="E83" s="14"/>
      <c r="F83" s="14"/>
      <c r="G83" s="7"/>
    </row>
    <row r="84" spans="1:7" s="2" customFormat="1" ht="13.5" customHeight="1" x14ac:dyDescent="0.25">
      <c r="A84" s="16"/>
      <c r="B84" s="14"/>
      <c r="C84" s="14"/>
      <c r="D84" s="14"/>
      <c r="E84" s="14"/>
      <c r="F84" s="14"/>
      <c r="G84" s="7"/>
    </row>
    <row r="85" spans="1:7" s="2" customFormat="1" ht="13.5" customHeight="1" x14ac:dyDescent="0.25">
      <c r="A85" s="16"/>
      <c r="B85" s="14"/>
      <c r="C85" s="14"/>
      <c r="D85" s="14"/>
      <c r="E85" s="14"/>
      <c r="F85" s="14"/>
      <c r="G85" s="7"/>
    </row>
    <row r="86" spans="1:7" s="2" customFormat="1" ht="13.5" customHeight="1" x14ac:dyDescent="0.25">
      <c r="A86" s="16"/>
      <c r="B86" s="14"/>
      <c r="C86" s="14"/>
      <c r="D86" s="14"/>
      <c r="E86" s="14"/>
      <c r="F86" s="14"/>
      <c r="G86" s="7"/>
    </row>
    <row r="87" spans="1:7" s="2" customFormat="1" ht="13.5" customHeight="1" x14ac:dyDescent="0.25">
      <c r="A87" s="16"/>
      <c r="B87" s="14"/>
      <c r="C87" s="14"/>
      <c r="D87" s="14"/>
      <c r="E87" s="14"/>
      <c r="F87" s="14"/>
      <c r="G87" s="7"/>
    </row>
    <row r="88" spans="1:7" s="2" customFormat="1" ht="13.5" customHeight="1" x14ac:dyDescent="0.25">
      <c r="A88" s="16"/>
      <c r="B88" s="14"/>
      <c r="C88" s="14"/>
      <c r="D88" s="14"/>
      <c r="E88" s="14"/>
      <c r="F88" s="14"/>
      <c r="G88" s="7"/>
    </row>
    <row r="89" spans="1:7" s="2" customFormat="1" ht="13.5" customHeight="1" x14ac:dyDescent="0.25">
      <c r="A89" s="16"/>
      <c r="B89" s="14"/>
      <c r="C89" s="14"/>
      <c r="D89" s="14"/>
      <c r="E89" s="14"/>
      <c r="F89" s="14"/>
      <c r="G89" s="7"/>
    </row>
    <row r="90" spans="1:7" s="2" customFormat="1" ht="13.5" customHeight="1" x14ac:dyDescent="0.25">
      <c r="A90" s="16"/>
      <c r="B90" s="14"/>
      <c r="C90" s="14"/>
      <c r="D90" s="14"/>
      <c r="E90" s="14"/>
      <c r="F90" s="14"/>
      <c r="G90" s="7"/>
    </row>
    <row r="91" spans="1:7" s="2" customFormat="1" ht="13.5" customHeight="1" x14ac:dyDescent="0.25">
      <c r="A91" s="16"/>
      <c r="B91" s="14"/>
      <c r="C91" s="14"/>
      <c r="D91" s="14"/>
      <c r="E91" s="14"/>
      <c r="F91" s="14"/>
      <c r="G91" s="7"/>
    </row>
    <row r="92" spans="1:7" s="2" customFormat="1" ht="13.5" customHeight="1" x14ac:dyDescent="0.25">
      <c r="A92" s="16"/>
      <c r="B92" s="14"/>
      <c r="C92" s="14"/>
      <c r="D92" s="14"/>
      <c r="E92" s="14"/>
      <c r="F92" s="14"/>
      <c r="G92" s="7"/>
    </row>
    <row r="93" spans="1:7" s="2" customFormat="1" ht="13.5" customHeight="1" x14ac:dyDescent="0.25">
      <c r="A93" s="16"/>
      <c r="B93" s="14"/>
      <c r="C93" s="14"/>
      <c r="D93" s="14"/>
      <c r="E93" s="14"/>
      <c r="F93" s="14"/>
      <c r="G93" s="7"/>
    </row>
    <row r="94" spans="1:7" s="2" customFormat="1" ht="13.5" customHeight="1" x14ac:dyDescent="0.25">
      <c r="A94" s="16"/>
      <c r="B94" s="14"/>
      <c r="C94" s="14"/>
      <c r="D94" s="14"/>
      <c r="E94" s="14"/>
      <c r="F94" s="14"/>
      <c r="G94" s="7"/>
    </row>
    <row r="95" spans="1:7" s="2" customFormat="1" ht="13.5" customHeight="1" x14ac:dyDescent="0.25">
      <c r="A95" s="16"/>
      <c r="B95" s="14"/>
      <c r="C95" s="14"/>
      <c r="D95" s="14"/>
      <c r="E95" s="14"/>
      <c r="F95" s="14"/>
      <c r="G95" s="7"/>
    </row>
    <row r="96" spans="1:7" s="2" customFormat="1" ht="13.5" customHeight="1" x14ac:dyDescent="0.25">
      <c r="A96" s="16"/>
      <c r="B96" s="14"/>
      <c r="C96" s="14"/>
      <c r="D96" s="14"/>
      <c r="E96" s="14"/>
      <c r="F96" s="14"/>
      <c r="G96" s="7"/>
    </row>
    <row r="97" spans="1:7" s="2" customFormat="1" ht="13.5" customHeight="1" x14ac:dyDescent="0.25">
      <c r="A97" s="16"/>
      <c r="B97" s="14"/>
      <c r="C97" s="14"/>
      <c r="D97" s="14"/>
      <c r="E97" s="14"/>
      <c r="F97" s="14"/>
      <c r="G97" s="7"/>
    </row>
    <row r="98" spans="1:7" s="2" customFormat="1" ht="13.5" customHeight="1" x14ac:dyDescent="0.25">
      <c r="A98" s="16"/>
      <c r="B98" s="14"/>
      <c r="C98" s="14"/>
      <c r="D98" s="14"/>
      <c r="E98" s="14"/>
      <c r="F98" s="14"/>
      <c r="G98" s="7"/>
    </row>
    <row r="99" spans="1:7" s="2" customFormat="1" ht="13.5" customHeight="1" x14ac:dyDescent="0.25">
      <c r="A99" s="13"/>
      <c r="B99" s="14"/>
      <c r="C99" s="14"/>
      <c r="D99" s="14"/>
      <c r="E99" s="14"/>
      <c r="F99" s="14"/>
      <c r="G99" s="7"/>
    </row>
    <row r="100" spans="1:7" s="2" customFormat="1" ht="13.5" customHeight="1" x14ac:dyDescent="0.25">
      <c r="A100" s="13"/>
      <c r="B100" s="14"/>
      <c r="C100" s="14"/>
      <c r="D100" s="14"/>
      <c r="E100" s="14"/>
      <c r="F100" s="14"/>
      <c r="G100" s="7"/>
    </row>
    <row r="101" spans="1:7" ht="13.5" customHeight="1" x14ac:dyDescent="0.3">
      <c r="A101" s="12"/>
      <c r="B101" s="14"/>
      <c r="C101" s="14"/>
      <c r="D101" s="14"/>
      <c r="E101" s="14"/>
      <c r="F101" s="14"/>
      <c r="G101" s="7"/>
    </row>
    <row r="102" spans="1:7" ht="13.5" customHeight="1" x14ac:dyDescent="0.25">
      <c r="A102" s="13"/>
      <c r="B102" s="13"/>
      <c r="C102" s="13"/>
      <c r="D102" s="13"/>
      <c r="E102" s="13"/>
      <c r="F102" s="13"/>
      <c r="G102" s="5"/>
    </row>
    <row r="103" spans="1:7" s="2" customFormat="1" ht="13.5" customHeight="1" x14ac:dyDescent="0.25">
      <c r="A103" s="14"/>
      <c r="B103" s="14"/>
      <c r="C103" s="14"/>
      <c r="D103" s="13"/>
      <c r="E103" s="13"/>
      <c r="F103" s="14"/>
      <c r="G103" s="7"/>
    </row>
    <row r="104" spans="1:7" s="2" customFormat="1" ht="13.5" customHeight="1" x14ac:dyDescent="0.25">
      <c r="A104" s="14"/>
      <c r="B104" s="16"/>
      <c r="C104" s="16"/>
      <c r="D104" s="16"/>
      <c r="E104" s="16"/>
      <c r="F104" s="16"/>
      <c r="G104" s="1"/>
    </row>
    <row r="105" spans="1:7" s="2" customFormat="1" ht="13.5" customHeight="1" x14ac:dyDescent="0.25">
      <c r="A105" s="14"/>
      <c r="B105" s="16"/>
      <c r="C105" s="16"/>
      <c r="D105" s="16"/>
      <c r="E105" s="16"/>
      <c r="F105" s="16"/>
      <c r="G105" s="1"/>
    </row>
    <row r="106" spans="1:7" s="2" customFormat="1" ht="13.5" customHeight="1" x14ac:dyDescent="0.25">
      <c r="A106" s="14"/>
      <c r="B106" s="16"/>
      <c r="C106" s="16"/>
      <c r="D106" s="16"/>
      <c r="E106" s="16"/>
      <c r="F106" s="16"/>
      <c r="G106" s="1"/>
    </row>
    <row r="107" spans="1:7" s="2" customFormat="1" ht="13.5" customHeight="1" x14ac:dyDescent="0.25">
      <c r="A107" s="14"/>
      <c r="B107" s="16"/>
      <c r="C107" s="16"/>
      <c r="D107" s="16"/>
      <c r="E107" s="16"/>
      <c r="F107" s="16"/>
      <c r="G107" s="1"/>
    </row>
    <row r="108" spans="1:7" s="2" customFormat="1" ht="13.5" customHeight="1" x14ac:dyDescent="0.25">
      <c r="A108" s="14"/>
      <c r="B108" s="16"/>
      <c r="C108" s="16"/>
      <c r="D108" s="16"/>
      <c r="E108" s="16"/>
      <c r="F108" s="16"/>
      <c r="G108" s="1"/>
    </row>
    <row r="109" spans="1:7" s="2" customFormat="1" ht="13.5" customHeight="1" x14ac:dyDescent="0.25">
      <c r="A109" s="14"/>
      <c r="B109" s="16"/>
      <c r="C109" s="16"/>
      <c r="D109" s="16"/>
      <c r="E109" s="16"/>
      <c r="F109" s="16"/>
      <c r="G109" s="1"/>
    </row>
    <row r="110" spans="1:7" s="2" customFormat="1" ht="13.5" customHeight="1" x14ac:dyDescent="0.25">
      <c r="A110" s="14"/>
      <c r="B110" s="16"/>
      <c r="C110" s="16"/>
      <c r="D110" s="16"/>
      <c r="E110" s="16"/>
      <c r="F110" s="16"/>
      <c r="G110" s="1"/>
    </row>
    <row r="111" spans="1:7" s="2" customFormat="1" ht="13.5" customHeight="1" x14ac:dyDescent="0.25">
      <c r="A111" s="14"/>
      <c r="B111" s="16"/>
      <c r="C111" s="16"/>
      <c r="D111" s="16"/>
      <c r="E111" s="16"/>
      <c r="F111" s="16"/>
      <c r="G111" s="1"/>
    </row>
    <row r="112" spans="1:7" s="2" customFormat="1" ht="13.5" customHeight="1" x14ac:dyDescent="0.25">
      <c r="A112" s="14"/>
      <c r="B112" s="16"/>
      <c r="C112" s="16"/>
      <c r="D112" s="16"/>
      <c r="E112" s="16"/>
      <c r="F112" s="16"/>
      <c r="G112" s="1"/>
    </row>
    <row r="113" spans="1:7" s="2" customFormat="1" ht="13.5" customHeight="1" x14ac:dyDescent="0.25">
      <c r="A113" s="14"/>
      <c r="B113" s="16"/>
      <c r="C113" s="16"/>
      <c r="D113" s="16"/>
      <c r="E113" s="16"/>
      <c r="F113" s="16"/>
      <c r="G113" s="1"/>
    </row>
    <row r="114" spans="1:7" s="2" customFormat="1" ht="13.5" customHeight="1" x14ac:dyDescent="0.25">
      <c r="A114" s="14"/>
      <c r="B114" s="16"/>
      <c r="C114" s="16"/>
      <c r="D114" s="16"/>
      <c r="E114" s="16"/>
      <c r="F114" s="16"/>
      <c r="G114" s="1"/>
    </row>
    <row r="115" spans="1:7" s="2" customFormat="1" ht="13.5" customHeight="1" x14ac:dyDescent="0.25">
      <c r="A115" s="14"/>
      <c r="B115" s="16"/>
      <c r="C115" s="16"/>
      <c r="D115" s="16"/>
      <c r="E115" s="16"/>
      <c r="F115" s="16"/>
      <c r="G115" s="1"/>
    </row>
    <row r="116" spans="1:7" s="2" customFormat="1" ht="13.5" customHeight="1" x14ac:dyDescent="0.25">
      <c r="A116" s="14"/>
      <c r="B116" s="16"/>
      <c r="C116" s="16"/>
      <c r="D116" s="16"/>
      <c r="E116" s="16"/>
      <c r="F116" s="16"/>
      <c r="G116" s="1"/>
    </row>
    <row r="117" spans="1:7" s="2" customFormat="1" ht="13.5" customHeight="1" x14ac:dyDescent="0.35">
      <c r="A117" s="17"/>
      <c r="B117" s="16"/>
      <c r="C117" s="16"/>
      <c r="D117" s="16"/>
      <c r="E117" s="16"/>
      <c r="F117" s="16"/>
      <c r="G117" s="1"/>
    </row>
    <row r="118" spans="1:7" s="2" customFormat="1" ht="13.5" customHeight="1" x14ac:dyDescent="0.25">
      <c r="A118" s="14"/>
      <c r="B118" s="16"/>
      <c r="C118" s="16"/>
      <c r="D118" s="16"/>
      <c r="E118" s="16"/>
      <c r="F118" s="16"/>
      <c r="G118" s="1"/>
    </row>
    <row r="119" spans="1:7" s="2" customFormat="1" ht="13.5" customHeight="1" x14ac:dyDescent="0.25">
      <c r="A119" s="14"/>
      <c r="B119" s="16"/>
      <c r="C119" s="16"/>
      <c r="D119" s="16"/>
      <c r="E119" s="16"/>
      <c r="F119" s="16"/>
      <c r="G119" s="1"/>
    </row>
    <row r="120" spans="1:7" s="2" customFormat="1" ht="13.5" customHeight="1" x14ac:dyDescent="0.25">
      <c r="A120" s="14"/>
      <c r="B120" s="16"/>
      <c r="C120" s="16"/>
      <c r="D120" s="16"/>
      <c r="E120" s="16"/>
      <c r="F120" s="16"/>
      <c r="G120" s="1"/>
    </row>
    <row r="121" spans="1:7" s="2" customFormat="1" ht="13.5" customHeight="1" x14ac:dyDescent="0.25">
      <c r="A121" s="14"/>
      <c r="B121" s="16"/>
      <c r="C121" s="16"/>
      <c r="D121" s="16"/>
      <c r="E121" s="16"/>
      <c r="F121" s="16"/>
      <c r="G121" s="1"/>
    </row>
    <row r="122" spans="1:7" s="2" customFormat="1" ht="13.5" customHeight="1" x14ac:dyDescent="0.25">
      <c r="A122" s="14"/>
      <c r="B122" s="16"/>
      <c r="C122" s="16"/>
      <c r="D122" s="16"/>
      <c r="E122" s="16"/>
      <c r="F122" s="16"/>
      <c r="G122" s="1"/>
    </row>
    <row r="123" spans="1:7" s="2" customFormat="1" ht="13.5" customHeight="1" x14ac:dyDescent="0.25">
      <c r="A123" s="14"/>
      <c r="B123" s="16"/>
      <c r="C123" s="16"/>
      <c r="D123" s="16"/>
      <c r="E123" s="16"/>
      <c r="F123" s="16"/>
      <c r="G123" s="1"/>
    </row>
    <row r="124" spans="1:7" s="2" customFormat="1" x14ac:dyDescent="0.25">
      <c r="A124" s="14"/>
      <c r="B124" s="16"/>
      <c r="C124" s="16"/>
      <c r="D124" s="16"/>
      <c r="E124" s="16"/>
      <c r="F124" s="16"/>
      <c r="G124" s="1"/>
    </row>
    <row r="125" spans="1:7" s="2" customFormat="1" x14ac:dyDescent="0.25">
      <c r="A125" s="14"/>
      <c r="B125" s="16"/>
      <c r="C125" s="16"/>
      <c r="D125" s="16"/>
      <c r="E125" s="16"/>
      <c r="F125" s="16"/>
      <c r="G125" s="1"/>
    </row>
    <row r="126" spans="1:7" s="2" customFormat="1" x14ac:dyDescent="0.25">
      <c r="A126" s="14"/>
      <c r="B126" s="16"/>
      <c r="C126" s="16"/>
      <c r="D126" s="16"/>
      <c r="E126" s="16"/>
      <c r="F126" s="16"/>
      <c r="G126" s="1"/>
    </row>
    <row r="127" spans="1:7" s="2" customFormat="1" x14ac:dyDescent="0.25">
      <c r="A127" s="14"/>
      <c r="B127" s="16"/>
      <c r="C127" s="16"/>
      <c r="D127" s="16"/>
      <c r="E127" s="16"/>
      <c r="F127" s="16"/>
      <c r="G127" s="1"/>
    </row>
    <row r="128" spans="1:7" s="2" customFormat="1" x14ac:dyDescent="0.25">
      <c r="A128" s="13"/>
      <c r="B128" s="14"/>
      <c r="C128" s="14"/>
      <c r="D128" s="14"/>
      <c r="E128" s="14"/>
      <c r="F128" s="14"/>
    </row>
    <row r="129" spans="1:7" s="2" customFormat="1" x14ac:dyDescent="0.25">
      <c r="A129" s="13"/>
      <c r="B129" s="14"/>
      <c r="C129" s="14"/>
      <c r="D129" s="14"/>
      <c r="E129" s="14"/>
      <c r="F129" s="14"/>
      <c r="G129" s="7"/>
    </row>
    <row r="130" spans="1:7" s="2" customFormat="1" x14ac:dyDescent="0.25">
      <c r="A130" s="14"/>
      <c r="B130" s="19"/>
      <c r="C130" s="19"/>
      <c r="D130" s="19"/>
      <c r="E130" s="19"/>
      <c r="F130" s="19"/>
    </row>
    <row r="131" spans="1:7" s="2" customFormat="1" x14ac:dyDescent="0.25">
      <c r="A131" s="14"/>
      <c r="B131" s="19"/>
      <c r="C131" s="19"/>
      <c r="D131" s="19"/>
      <c r="E131" s="19"/>
      <c r="F131" s="19"/>
    </row>
    <row r="132" spans="1:7" s="2" customFormat="1" x14ac:dyDescent="0.25">
      <c r="A132" s="14"/>
      <c r="B132" s="19"/>
      <c r="C132" s="19"/>
      <c r="D132" s="19"/>
      <c r="E132" s="19"/>
      <c r="F132" s="19"/>
    </row>
    <row r="133" spans="1:7" s="2" customFormat="1" x14ac:dyDescent="0.25">
      <c r="A133" s="14"/>
      <c r="B133" s="19"/>
      <c r="C133" s="19"/>
      <c r="D133" s="19"/>
      <c r="E133" s="19"/>
      <c r="F133" s="19"/>
    </row>
    <row r="134" spans="1:7" s="2" customFormat="1" x14ac:dyDescent="0.25">
      <c r="A134" s="14"/>
      <c r="B134" s="19"/>
      <c r="C134" s="19"/>
      <c r="D134" s="19"/>
      <c r="E134" s="19"/>
      <c r="F134" s="19"/>
    </row>
    <row r="135" spans="1:7" s="2" customFormat="1" x14ac:dyDescent="0.25">
      <c r="A135" s="14"/>
      <c r="B135" s="19"/>
      <c r="C135" s="19"/>
      <c r="D135" s="19"/>
      <c r="E135" s="19"/>
      <c r="F135" s="19"/>
    </row>
    <row r="136" spans="1:7" s="2" customFormat="1" x14ac:dyDescent="0.25">
      <c r="A136" s="14"/>
      <c r="B136" s="19"/>
      <c r="C136" s="19"/>
      <c r="D136" s="19"/>
      <c r="E136" s="19"/>
      <c r="F136" s="19"/>
    </row>
    <row r="137" spans="1:7" s="2" customFormat="1" x14ac:dyDescent="0.25">
      <c r="A137" s="14"/>
      <c r="B137" s="19"/>
      <c r="C137" s="19"/>
      <c r="D137" s="19"/>
      <c r="E137" s="19"/>
      <c r="F137" s="19"/>
    </row>
    <row r="138" spans="1:7" s="2" customFormat="1" x14ac:dyDescent="0.25">
      <c r="A138" s="14"/>
      <c r="B138" s="19"/>
      <c r="C138" s="19"/>
      <c r="D138" s="19"/>
      <c r="E138" s="19"/>
      <c r="F138" s="19"/>
    </row>
    <row r="139" spans="1:7" s="2" customFormat="1" x14ac:dyDescent="0.25">
      <c r="A139" s="14"/>
      <c r="B139" s="19"/>
      <c r="C139" s="19"/>
      <c r="D139" s="19"/>
      <c r="E139" s="19"/>
      <c r="F139" s="19"/>
    </row>
    <row r="140" spans="1:7" s="2" customFormat="1" x14ac:dyDescent="0.25">
      <c r="A140" s="14"/>
      <c r="B140" s="19"/>
      <c r="C140" s="19"/>
      <c r="D140" s="19"/>
      <c r="E140" s="19"/>
      <c r="F140" s="19"/>
    </row>
    <row r="141" spans="1:7" s="2" customFormat="1" x14ac:dyDescent="0.25">
      <c r="A141" s="14"/>
      <c r="B141" s="19"/>
      <c r="C141" s="19"/>
      <c r="D141" s="19"/>
      <c r="E141" s="19"/>
      <c r="F141" s="19"/>
    </row>
    <row r="142" spans="1:7" s="2" customFormat="1" x14ac:dyDescent="0.25">
      <c r="A142" s="14"/>
      <c r="B142" s="19"/>
      <c r="C142" s="19"/>
      <c r="D142" s="19"/>
      <c r="E142" s="19"/>
      <c r="F142" s="19"/>
    </row>
    <row r="143" spans="1:7" s="2" customFormat="1" x14ac:dyDescent="0.25">
      <c r="A143" s="14"/>
      <c r="B143" s="19"/>
      <c r="C143" s="19"/>
      <c r="D143" s="19"/>
      <c r="E143" s="19"/>
      <c r="F143" s="19"/>
    </row>
    <row r="144" spans="1:7" s="2" customFormat="1" x14ac:dyDescent="0.25">
      <c r="A144" s="14"/>
      <c r="B144" s="19"/>
      <c r="C144" s="19"/>
      <c r="D144" s="19"/>
      <c r="E144" s="19"/>
      <c r="F144" s="19"/>
    </row>
    <row r="145" spans="1:6" s="2" customFormat="1" x14ac:dyDescent="0.25">
      <c r="A145" s="14"/>
      <c r="B145" s="19"/>
      <c r="C145" s="19"/>
      <c r="D145" s="19"/>
      <c r="E145" s="19"/>
      <c r="F145" s="19"/>
    </row>
    <row r="146" spans="1:6" s="2" customFormat="1" x14ac:dyDescent="0.25">
      <c r="A146" s="14"/>
      <c r="B146" s="19"/>
      <c r="C146" s="19"/>
      <c r="D146" s="19"/>
      <c r="E146" s="19"/>
      <c r="F146" s="19"/>
    </row>
    <row r="147" spans="1:6" s="2" customFormat="1" x14ac:dyDescent="0.25">
      <c r="A147" s="14"/>
      <c r="B147" s="19"/>
      <c r="C147" s="19"/>
      <c r="D147" s="19"/>
      <c r="E147" s="19"/>
      <c r="F147" s="19"/>
    </row>
    <row r="148" spans="1:6" s="2" customFormat="1" x14ac:dyDescent="0.25">
      <c r="A148" s="14"/>
      <c r="B148" s="19"/>
      <c r="C148" s="19"/>
      <c r="D148" s="19"/>
      <c r="E148" s="19"/>
      <c r="F148" s="19"/>
    </row>
    <row r="149" spans="1:6" s="2" customFormat="1" x14ac:dyDescent="0.25">
      <c r="A149" s="14"/>
      <c r="B149" s="19"/>
      <c r="C149" s="19"/>
      <c r="D149" s="19"/>
      <c r="E149" s="19"/>
      <c r="F149" s="19"/>
    </row>
  </sheetData>
  <phoneticPr fontId="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48"/>
  <sheetViews>
    <sheetView zoomScale="81" zoomScaleNormal="81" workbookViewId="0">
      <selection activeCell="F20" sqref="F20"/>
    </sheetView>
  </sheetViews>
  <sheetFormatPr defaultColWidth="11.36328125" defaultRowHeight="12.5" x14ac:dyDescent="0.25"/>
  <cols>
    <col min="1" max="1" width="7.36328125" style="16" customWidth="1"/>
    <col min="2" max="2" width="12.26953125" style="16" bestFit="1" customWidth="1"/>
    <col min="3" max="3" width="16.26953125" style="14" bestFit="1" customWidth="1"/>
    <col min="4" max="4" width="16.26953125" style="16" bestFit="1" customWidth="1"/>
    <col min="5" max="6" width="16.26953125" style="14" bestFit="1" customWidth="1"/>
    <col min="7" max="7" width="6.7265625" style="14" bestFit="1" customWidth="1"/>
    <col min="8" max="8" width="255.7265625" style="1" hidden="1" customWidth="1"/>
    <col min="9" max="16384" width="11.36328125" style="1"/>
  </cols>
  <sheetData>
    <row r="1" spans="1:11" s="33" customFormat="1" ht="14.15" customHeight="1" thickBot="1" x14ac:dyDescent="0.35">
      <c r="A1" s="77" t="s">
        <v>65</v>
      </c>
      <c r="B1" s="78"/>
      <c r="C1" s="101"/>
      <c r="D1" s="102"/>
      <c r="E1" s="102"/>
      <c r="F1" s="100"/>
      <c r="G1" s="100"/>
      <c r="H1" s="93"/>
      <c r="I1" s="94"/>
      <c r="J1" s="94"/>
      <c r="K1" s="94"/>
    </row>
    <row r="2" spans="1:11" s="110" customFormat="1" ht="14.15" customHeight="1" x14ac:dyDescent="0.3">
      <c r="A2" s="105" t="s">
        <v>16</v>
      </c>
      <c r="B2" s="106" t="s">
        <v>7</v>
      </c>
      <c r="C2" s="106" t="s">
        <v>8</v>
      </c>
      <c r="D2" s="106" t="s">
        <v>9</v>
      </c>
      <c r="E2" s="106" t="s">
        <v>10</v>
      </c>
      <c r="F2" s="106" t="s">
        <v>11</v>
      </c>
      <c r="G2" s="106" t="s">
        <v>19</v>
      </c>
      <c r="H2" s="107" t="s">
        <v>20</v>
      </c>
      <c r="I2" s="109" t="s">
        <v>15</v>
      </c>
      <c r="J2" s="109"/>
      <c r="K2" s="109"/>
    </row>
    <row r="3" spans="1:11" s="33" customFormat="1" ht="14.15" customHeight="1" thickBot="1" x14ac:dyDescent="0.35">
      <c r="A3" s="88"/>
      <c r="B3" s="89">
        <v>16</v>
      </c>
      <c r="C3" s="89">
        <v>16</v>
      </c>
      <c r="D3" s="89">
        <v>16</v>
      </c>
      <c r="E3" s="89">
        <v>16</v>
      </c>
      <c r="F3" s="89">
        <v>16</v>
      </c>
      <c r="G3" s="89">
        <f>SUM(B3:F3)</f>
        <v>80</v>
      </c>
      <c r="H3" s="88"/>
      <c r="I3" s="94"/>
      <c r="J3" s="94"/>
      <c r="K3" s="94"/>
    </row>
    <row r="4" spans="1:11" s="109" customFormat="1" ht="14.15" customHeight="1" thickBot="1" x14ac:dyDescent="0.35">
      <c r="A4" s="166" t="s">
        <v>104</v>
      </c>
      <c r="B4" s="176">
        <v>16</v>
      </c>
      <c r="C4" s="176">
        <v>16</v>
      </c>
      <c r="D4" s="177">
        <v>16</v>
      </c>
      <c r="E4" s="177">
        <v>16</v>
      </c>
      <c r="F4" s="177">
        <v>15</v>
      </c>
      <c r="G4" s="104">
        <f>SUM(B4:F4)</f>
        <v>79</v>
      </c>
      <c r="H4" s="109" t="s">
        <v>200</v>
      </c>
      <c r="I4" s="109">
        <f>((G4/80)*100)</f>
        <v>98.75</v>
      </c>
    </row>
    <row r="5" spans="1:11" s="36" customFormat="1" ht="14.15" customHeight="1" thickBot="1" x14ac:dyDescent="0.35">
      <c r="A5" s="34" t="s">
        <v>103</v>
      </c>
      <c r="B5" s="41">
        <v>16</v>
      </c>
      <c r="C5" s="41">
        <v>16</v>
      </c>
      <c r="D5" s="42">
        <v>16</v>
      </c>
      <c r="E5" s="42">
        <v>15</v>
      </c>
      <c r="F5" s="42">
        <v>16</v>
      </c>
      <c r="G5" s="104">
        <f t="shared" ref="G5:G32" si="0">SUM(B5:F5)</f>
        <v>79</v>
      </c>
      <c r="H5" s="36" t="s">
        <v>202</v>
      </c>
      <c r="I5" s="109">
        <f t="shared" ref="I5:I32" si="1">((G5/80)*100)</f>
        <v>98.75</v>
      </c>
    </row>
    <row r="6" spans="1:11" s="36" customFormat="1" ht="14.15" customHeight="1" thickBot="1" x14ac:dyDescent="0.35">
      <c r="A6" s="34" t="s">
        <v>198</v>
      </c>
      <c r="B6" s="41">
        <v>16</v>
      </c>
      <c r="C6" s="41">
        <v>15</v>
      </c>
      <c r="D6" s="42">
        <v>15</v>
      </c>
      <c r="E6" s="42">
        <v>13</v>
      </c>
      <c r="F6" s="42">
        <v>15</v>
      </c>
      <c r="G6" s="104">
        <f t="shared" si="0"/>
        <v>74</v>
      </c>
      <c r="H6" s="36" t="s">
        <v>204</v>
      </c>
      <c r="I6" s="109">
        <f t="shared" si="1"/>
        <v>92.5</v>
      </c>
    </row>
    <row r="7" spans="1:11" s="36" customFormat="1" ht="14.15" customHeight="1" thickBot="1" x14ac:dyDescent="0.35">
      <c r="A7" s="34" t="s">
        <v>96</v>
      </c>
      <c r="B7" s="41">
        <v>16</v>
      </c>
      <c r="C7" s="41">
        <v>16</v>
      </c>
      <c r="D7" s="42">
        <v>16</v>
      </c>
      <c r="E7" s="42">
        <v>15</v>
      </c>
      <c r="F7" s="42">
        <v>15</v>
      </c>
      <c r="G7" s="104">
        <f t="shared" si="0"/>
        <v>78</v>
      </c>
      <c r="H7" s="36" t="s">
        <v>214</v>
      </c>
      <c r="I7" s="109">
        <f t="shared" si="1"/>
        <v>97.5</v>
      </c>
    </row>
    <row r="8" spans="1:11" s="36" customFormat="1" ht="14.15" customHeight="1" thickBot="1" x14ac:dyDescent="0.35">
      <c r="A8" s="34"/>
      <c r="B8" s="41">
        <v>16</v>
      </c>
      <c r="C8" s="41">
        <v>16</v>
      </c>
      <c r="D8" s="42">
        <v>16</v>
      </c>
      <c r="E8" s="42">
        <v>14</v>
      </c>
      <c r="F8" s="42">
        <v>13</v>
      </c>
      <c r="G8" s="104">
        <f t="shared" si="0"/>
        <v>75</v>
      </c>
      <c r="H8" s="36" t="s">
        <v>205</v>
      </c>
      <c r="I8" s="109">
        <f t="shared" si="1"/>
        <v>93.75</v>
      </c>
    </row>
    <row r="9" spans="1:11" s="36" customFormat="1" ht="14.15" customHeight="1" thickBot="1" x14ac:dyDescent="0.35">
      <c r="A9" s="34" t="s">
        <v>84</v>
      </c>
      <c r="B9" s="41">
        <v>16</v>
      </c>
      <c r="C9" s="41">
        <v>16</v>
      </c>
      <c r="D9" s="42">
        <v>16</v>
      </c>
      <c r="E9" s="42">
        <v>16</v>
      </c>
      <c r="F9" s="42">
        <v>15</v>
      </c>
      <c r="G9" s="104">
        <f t="shared" si="0"/>
        <v>79</v>
      </c>
      <c r="H9" s="36" t="s">
        <v>208</v>
      </c>
      <c r="I9" s="109">
        <f t="shared" si="1"/>
        <v>98.75</v>
      </c>
    </row>
    <row r="10" spans="1:11" s="36" customFormat="1" ht="14.15" customHeight="1" thickBot="1" x14ac:dyDescent="0.35">
      <c r="A10" s="34"/>
      <c r="B10" s="41">
        <v>12</v>
      </c>
      <c r="C10" s="41">
        <v>14</v>
      </c>
      <c r="D10" s="42">
        <v>14</v>
      </c>
      <c r="E10" s="42">
        <v>12</v>
      </c>
      <c r="F10" s="42">
        <v>13</v>
      </c>
      <c r="G10" s="104">
        <f t="shared" si="0"/>
        <v>65</v>
      </c>
      <c r="H10" s="36" t="s">
        <v>215</v>
      </c>
      <c r="I10" s="109">
        <f t="shared" si="1"/>
        <v>81.25</v>
      </c>
    </row>
    <row r="11" spans="1:11" s="36" customFormat="1" ht="14.15" customHeight="1" thickBot="1" x14ac:dyDescent="0.35">
      <c r="A11" s="34" t="s">
        <v>89</v>
      </c>
      <c r="B11" s="41"/>
      <c r="C11" s="41"/>
      <c r="D11" s="42"/>
      <c r="E11" s="42"/>
      <c r="F11" s="42"/>
      <c r="G11" s="104">
        <f t="shared" si="0"/>
        <v>0</v>
      </c>
      <c r="I11" s="109">
        <f t="shared" si="1"/>
        <v>0</v>
      </c>
    </row>
    <row r="12" spans="1:11" s="36" customFormat="1" ht="13.5" customHeight="1" thickBot="1" x14ac:dyDescent="0.35">
      <c r="A12" s="34" t="s">
        <v>100</v>
      </c>
      <c r="B12" s="41">
        <v>16</v>
      </c>
      <c r="C12" s="42">
        <v>16</v>
      </c>
      <c r="D12" s="42">
        <v>16</v>
      </c>
      <c r="E12" s="42">
        <v>16</v>
      </c>
      <c r="F12" s="42">
        <v>16</v>
      </c>
      <c r="G12" s="104">
        <f t="shared" si="0"/>
        <v>80</v>
      </c>
      <c r="I12" s="109">
        <f t="shared" si="1"/>
        <v>100</v>
      </c>
    </row>
    <row r="13" spans="1:11" s="36" customFormat="1" ht="14.15" customHeight="1" thickBot="1" x14ac:dyDescent="0.35">
      <c r="A13" s="35" t="s">
        <v>91</v>
      </c>
      <c r="B13" s="41">
        <v>16</v>
      </c>
      <c r="C13" s="41">
        <v>16</v>
      </c>
      <c r="D13" s="42">
        <v>16</v>
      </c>
      <c r="E13" s="42">
        <v>16</v>
      </c>
      <c r="F13" s="42">
        <v>16</v>
      </c>
      <c r="G13" s="104">
        <f t="shared" si="0"/>
        <v>80</v>
      </c>
      <c r="I13" s="109">
        <f t="shared" si="1"/>
        <v>100</v>
      </c>
    </row>
    <row r="14" spans="1:11" s="36" customFormat="1" ht="13.5" customHeight="1" thickBot="1" x14ac:dyDescent="0.35">
      <c r="A14" s="34" t="s">
        <v>82</v>
      </c>
      <c r="B14" s="41">
        <v>16</v>
      </c>
      <c r="C14" s="43">
        <v>16</v>
      </c>
      <c r="D14" s="43">
        <v>16</v>
      </c>
      <c r="E14" s="43">
        <v>16</v>
      </c>
      <c r="F14" s="43">
        <v>16</v>
      </c>
      <c r="G14" s="104">
        <f t="shared" si="0"/>
        <v>80</v>
      </c>
      <c r="I14" s="109">
        <f t="shared" si="1"/>
        <v>100</v>
      </c>
    </row>
    <row r="15" spans="1:11" s="36" customFormat="1" ht="13.5" customHeight="1" thickBot="1" x14ac:dyDescent="0.35">
      <c r="A15" s="35" t="s">
        <v>85</v>
      </c>
      <c r="B15" s="41">
        <v>16</v>
      </c>
      <c r="C15" s="42">
        <v>16</v>
      </c>
      <c r="D15" s="42">
        <v>16</v>
      </c>
      <c r="E15" s="42">
        <v>16</v>
      </c>
      <c r="F15" s="42">
        <v>16</v>
      </c>
      <c r="G15" s="104">
        <f t="shared" si="0"/>
        <v>80</v>
      </c>
      <c r="I15" s="109">
        <f t="shared" si="1"/>
        <v>100</v>
      </c>
    </row>
    <row r="16" spans="1:11" s="36" customFormat="1" ht="13.5" customHeight="1" thickBot="1" x14ac:dyDescent="0.35">
      <c r="A16" s="35" t="s">
        <v>94</v>
      </c>
      <c r="B16" s="41">
        <v>16</v>
      </c>
      <c r="C16" s="42">
        <v>16</v>
      </c>
      <c r="D16" s="42">
        <v>15</v>
      </c>
      <c r="E16" s="42">
        <v>15</v>
      </c>
      <c r="F16" s="42">
        <v>16</v>
      </c>
      <c r="G16" s="104">
        <f t="shared" si="0"/>
        <v>78</v>
      </c>
      <c r="H16" s="36" t="s">
        <v>201</v>
      </c>
      <c r="I16" s="109">
        <f t="shared" si="1"/>
        <v>97.5</v>
      </c>
    </row>
    <row r="17" spans="1:9" s="36" customFormat="1" ht="14.15" customHeight="1" thickBot="1" x14ac:dyDescent="0.35">
      <c r="A17" s="35" t="s">
        <v>90</v>
      </c>
      <c r="B17" s="41">
        <v>16</v>
      </c>
      <c r="C17" s="42">
        <v>16</v>
      </c>
      <c r="D17" s="42">
        <v>16</v>
      </c>
      <c r="E17" s="42">
        <v>15</v>
      </c>
      <c r="F17" s="42">
        <v>16</v>
      </c>
      <c r="G17" s="104">
        <f t="shared" si="0"/>
        <v>79</v>
      </c>
      <c r="H17" s="39" t="s">
        <v>210</v>
      </c>
      <c r="I17" s="109">
        <f t="shared" si="1"/>
        <v>98.75</v>
      </c>
    </row>
    <row r="18" spans="1:9" s="36" customFormat="1" ht="14.15" customHeight="1" thickBot="1" x14ac:dyDescent="0.35">
      <c r="A18" s="35" t="s">
        <v>98</v>
      </c>
      <c r="B18" s="41">
        <v>16</v>
      </c>
      <c r="C18" s="42">
        <v>16</v>
      </c>
      <c r="D18" s="42">
        <v>16</v>
      </c>
      <c r="E18" s="41">
        <v>14</v>
      </c>
      <c r="F18" s="42">
        <v>16</v>
      </c>
      <c r="G18" s="104">
        <f t="shared" si="0"/>
        <v>78</v>
      </c>
      <c r="H18" s="36" t="s">
        <v>230</v>
      </c>
      <c r="I18" s="109">
        <f t="shared" si="1"/>
        <v>97.5</v>
      </c>
    </row>
    <row r="19" spans="1:9" s="36" customFormat="1" ht="14.15" customHeight="1" thickBot="1" x14ac:dyDescent="0.35">
      <c r="A19" s="35" t="s">
        <v>88</v>
      </c>
      <c r="B19" s="41">
        <v>16</v>
      </c>
      <c r="C19" s="41">
        <v>16</v>
      </c>
      <c r="D19" s="41">
        <v>16</v>
      </c>
      <c r="E19" s="41">
        <v>16</v>
      </c>
      <c r="F19" s="41">
        <v>16</v>
      </c>
      <c r="G19" s="104">
        <f t="shared" si="0"/>
        <v>80</v>
      </c>
      <c r="I19" s="109">
        <f t="shared" si="1"/>
        <v>100</v>
      </c>
    </row>
    <row r="20" spans="1:9" s="36" customFormat="1" ht="14.15" customHeight="1" thickBot="1" x14ac:dyDescent="0.35">
      <c r="A20" s="34" t="s">
        <v>95</v>
      </c>
      <c r="B20" s="41">
        <v>16</v>
      </c>
      <c r="C20" s="41">
        <v>16</v>
      </c>
      <c r="D20" s="43">
        <v>16</v>
      </c>
      <c r="E20" s="43">
        <v>14</v>
      </c>
      <c r="F20" s="43">
        <v>16</v>
      </c>
      <c r="G20" s="104">
        <f t="shared" si="0"/>
        <v>78</v>
      </c>
      <c r="H20" s="36" t="s">
        <v>212</v>
      </c>
      <c r="I20" s="109">
        <f t="shared" si="1"/>
        <v>97.5</v>
      </c>
    </row>
    <row r="21" spans="1:9" s="36" customFormat="1" ht="14.15" customHeight="1" thickBot="1" x14ac:dyDescent="0.35">
      <c r="A21" s="35" t="s">
        <v>102</v>
      </c>
      <c r="B21" s="41">
        <v>16</v>
      </c>
      <c r="C21" s="42">
        <v>15</v>
      </c>
      <c r="D21" s="42">
        <v>15</v>
      </c>
      <c r="E21" s="42">
        <v>13</v>
      </c>
      <c r="F21" s="43">
        <v>15</v>
      </c>
      <c r="G21" s="104">
        <f t="shared" si="0"/>
        <v>74</v>
      </c>
      <c r="H21" s="36" t="s">
        <v>207</v>
      </c>
      <c r="I21" s="109">
        <f t="shared" si="1"/>
        <v>92.5</v>
      </c>
    </row>
    <row r="22" spans="1:9" s="36" customFormat="1" ht="14.15" customHeight="1" thickBot="1" x14ac:dyDescent="0.35">
      <c r="A22" s="35" t="s">
        <v>81</v>
      </c>
      <c r="B22" s="41">
        <v>16</v>
      </c>
      <c r="C22" s="41">
        <v>16</v>
      </c>
      <c r="D22" s="42">
        <v>16</v>
      </c>
      <c r="E22" s="42">
        <v>16</v>
      </c>
      <c r="F22" s="42">
        <v>16</v>
      </c>
      <c r="G22" s="104">
        <f t="shared" si="0"/>
        <v>80</v>
      </c>
      <c r="H22" s="39"/>
      <c r="I22" s="109">
        <f t="shared" si="1"/>
        <v>100</v>
      </c>
    </row>
    <row r="23" spans="1:9" s="36" customFormat="1" ht="14.15" customHeight="1" thickBot="1" x14ac:dyDescent="0.35">
      <c r="A23" s="35" t="s">
        <v>97</v>
      </c>
      <c r="B23" s="41">
        <v>0</v>
      </c>
      <c r="C23" s="41">
        <v>16</v>
      </c>
      <c r="D23" s="42">
        <v>16</v>
      </c>
      <c r="E23" s="42">
        <v>16</v>
      </c>
      <c r="F23" s="42">
        <v>15</v>
      </c>
      <c r="G23" s="104">
        <f t="shared" si="0"/>
        <v>63</v>
      </c>
      <c r="H23" s="39" t="s">
        <v>213</v>
      </c>
      <c r="I23" s="109">
        <f t="shared" si="1"/>
        <v>78.75</v>
      </c>
    </row>
    <row r="24" spans="1:9" s="36" customFormat="1" ht="14.15" customHeight="1" thickBot="1" x14ac:dyDescent="0.35">
      <c r="A24" s="35" t="s">
        <v>93</v>
      </c>
      <c r="B24" s="41">
        <v>16</v>
      </c>
      <c r="C24" s="41">
        <v>15</v>
      </c>
      <c r="D24" s="42">
        <v>15</v>
      </c>
      <c r="E24" s="42">
        <v>14</v>
      </c>
      <c r="F24" s="42">
        <v>14</v>
      </c>
      <c r="G24" s="104">
        <f t="shared" si="0"/>
        <v>74</v>
      </c>
      <c r="H24" s="36" t="s">
        <v>209</v>
      </c>
      <c r="I24" s="109">
        <f t="shared" si="1"/>
        <v>92.5</v>
      </c>
    </row>
    <row r="25" spans="1:9" s="36" customFormat="1" ht="14.15" customHeight="1" thickBot="1" x14ac:dyDescent="0.35">
      <c r="A25" s="34" t="s">
        <v>86</v>
      </c>
      <c r="B25" s="41">
        <v>16</v>
      </c>
      <c r="C25" s="42">
        <v>16</v>
      </c>
      <c r="D25" s="42">
        <v>16</v>
      </c>
      <c r="E25" s="42">
        <v>15</v>
      </c>
      <c r="F25" s="42">
        <v>16</v>
      </c>
      <c r="G25" s="104">
        <f t="shared" si="0"/>
        <v>79</v>
      </c>
      <c r="H25" s="36" t="s">
        <v>203</v>
      </c>
      <c r="I25" s="109">
        <f t="shared" si="1"/>
        <v>98.75</v>
      </c>
    </row>
    <row r="26" spans="1:9" s="36" customFormat="1" ht="14.15" customHeight="1" thickBot="1" x14ac:dyDescent="0.35">
      <c r="A26" s="34" t="s">
        <v>92</v>
      </c>
      <c r="B26" s="41">
        <v>16</v>
      </c>
      <c r="C26" s="42">
        <v>16</v>
      </c>
      <c r="D26" s="42">
        <v>16</v>
      </c>
      <c r="E26" s="42">
        <v>15</v>
      </c>
      <c r="F26" s="42">
        <v>16</v>
      </c>
      <c r="G26" s="104">
        <f t="shared" si="0"/>
        <v>79</v>
      </c>
      <c r="H26" s="36" t="s">
        <v>211</v>
      </c>
      <c r="I26" s="109">
        <f t="shared" si="1"/>
        <v>98.75</v>
      </c>
    </row>
    <row r="27" spans="1:9" s="36" customFormat="1" ht="14.15" customHeight="1" thickBot="1" x14ac:dyDescent="0.35">
      <c r="A27" s="34" t="s">
        <v>105</v>
      </c>
      <c r="B27" s="190">
        <v>16</v>
      </c>
      <c r="C27" s="191">
        <v>16</v>
      </c>
      <c r="D27" s="191">
        <v>16</v>
      </c>
      <c r="E27" s="191">
        <v>14</v>
      </c>
      <c r="F27" s="191">
        <v>16</v>
      </c>
      <c r="G27" s="183">
        <f>0.5*SUM(B27:F27)</f>
        <v>39</v>
      </c>
      <c r="H27" s="36" t="s">
        <v>217</v>
      </c>
      <c r="I27" s="109">
        <f t="shared" si="1"/>
        <v>48.75</v>
      </c>
    </row>
    <row r="28" spans="1:9" s="36" customFormat="1" ht="14.15" customHeight="1" thickBot="1" x14ac:dyDescent="0.35">
      <c r="A28" s="34" t="s">
        <v>101</v>
      </c>
      <c r="B28" s="41">
        <v>16</v>
      </c>
      <c r="C28" s="42">
        <v>16</v>
      </c>
      <c r="D28" s="42">
        <v>16</v>
      </c>
      <c r="E28" s="42">
        <v>15</v>
      </c>
      <c r="F28" s="42">
        <v>16</v>
      </c>
      <c r="G28" s="104">
        <f t="shared" si="0"/>
        <v>79</v>
      </c>
      <c r="H28" s="36" t="s">
        <v>206</v>
      </c>
      <c r="I28" s="109">
        <f t="shared" si="1"/>
        <v>98.75</v>
      </c>
    </row>
    <row r="29" spans="1:9" s="36" customFormat="1" ht="14.15" customHeight="1" thickBot="1" x14ac:dyDescent="0.35">
      <c r="A29" s="35" t="s">
        <v>87</v>
      </c>
      <c r="B29" s="41">
        <v>16</v>
      </c>
      <c r="C29" s="42">
        <v>16</v>
      </c>
      <c r="D29" s="42">
        <v>16</v>
      </c>
      <c r="E29" s="42">
        <v>16</v>
      </c>
      <c r="F29" s="42">
        <v>16</v>
      </c>
      <c r="G29" s="104">
        <f t="shared" si="0"/>
        <v>80</v>
      </c>
      <c r="I29" s="109">
        <f t="shared" si="1"/>
        <v>100</v>
      </c>
    </row>
    <row r="30" spans="1:9" s="36" customFormat="1" ht="14.15" customHeight="1" thickBot="1" x14ac:dyDescent="0.35">
      <c r="A30" s="34" t="s">
        <v>83</v>
      </c>
      <c r="B30" s="41">
        <v>16</v>
      </c>
      <c r="C30" s="41">
        <v>16</v>
      </c>
      <c r="D30" s="42">
        <v>16</v>
      </c>
      <c r="E30" s="42">
        <v>15</v>
      </c>
      <c r="F30" s="43">
        <v>16</v>
      </c>
      <c r="G30" s="104">
        <f t="shared" si="0"/>
        <v>79</v>
      </c>
      <c r="H30" s="36" t="s">
        <v>206</v>
      </c>
      <c r="I30" s="109">
        <f t="shared" si="1"/>
        <v>98.75</v>
      </c>
    </row>
    <row r="31" spans="1:9" s="36" customFormat="1" ht="14.15" customHeight="1" thickBot="1" x14ac:dyDescent="0.35">
      <c r="A31" s="35" t="s">
        <v>99</v>
      </c>
      <c r="B31" s="190">
        <v>16</v>
      </c>
      <c r="C31" s="190">
        <v>16</v>
      </c>
      <c r="D31" s="190">
        <v>16</v>
      </c>
      <c r="E31" s="190">
        <v>16</v>
      </c>
      <c r="F31" s="190">
        <v>16</v>
      </c>
      <c r="G31" s="183">
        <f>0.5*SUM(B31:F31)</f>
        <v>40</v>
      </c>
      <c r="H31" s="36" t="s">
        <v>216</v>
      </c>
      <c r="I31" s="109">
        <f t="shared" si="1"/>
        <v>50</v>
      </c>
    </row>
    <row r="32" spans="1:9" s="112" customFormat="1" ht="14.15" customHeight="1" thickBot="1" x14ac:dyDescent="0.35">
      <c r="A32" s="134" t="s">
        <v>84</v>
      </c>
      <c r="B32" s="138">
        <v>16</v>
      </c>
      <c r="C32" s="139">
        <v>16</v>
      </c>
      <c r="D32" s="139">
        <v>16</v>
      </c>
      <c r="E32" s="139">
        <v>16</v>
      </c>
      <c r="F32" s="139">
        <v>16</v>
      </c>
      <c r="G32" s="104">
        <f t="shared" si="0"/>
        <v>80</v>
      </c>
      <c r="H32" s="131"/>
      <c r="I32" s="109">
        <f t="shared" si="1"/>
        <v>100</v>
      </c>
    </row>
    <row r="33" spans="1:8" s="2" customFormat="1" ht="13.5" customHeight="1" x14ac:dyDescent="0.25">
      <c r="A33" s="14"/>
      <c r="B33" s="14"/>
      <c r="C33" s="14"/>
      <c r="D33" s="14"/>
      <c r="E33" s="14"/>
      <c r="F33" s="14"/>
      <c r="G33" s="14"/>
      <c r="H33" s="7"/>
    </row>
    <row r="34" spans="1:8" s="2" customFormat="1" ht="13.5" customHeight="1" x14ac:dyDescent="0.25">
      <c r="A34" s="14"/>
      <c r="B34" s="14"/>
      <c r="C34" s="14"/>
      <c r="D34" s="14"/>
      <c r="E34" s="14"/>
      <c r="F34" s="14"/>
      <c r="G34" s="14"/>
      <c r="H34" s="7"/>
    </row>
    <row r="35" spans="1:8" s="2" customFormat="1" ht="13.5" customHeight="1" x14ac:dyDescent="0.25">
      <c r="A35" s="13"/>
      <c r="B35" s="14"/>
      <c r="C35" s="14"/>
      <c r="D35" s="14"/>
      <c r="E35" s="14"/>
      <c r="F35" s="14"/>
      <c r="G35" s="14"/>
      <c r="H35" s="7"/>
    </row>
    <row r="36" spans="1:8" s="2" customFormat="1" ht="13.5" customHeight="1" x14ac:dyDescent="0.25">
      <c r="A36" s="13"/>
      <c r="B36" s="14"/>
      <c r="C36" s="14"/>
      <c r="D36" s="14"/>
      <c r="E36" s="14"/>
      <c r="F36" s="14"/>
      <c r="G36" s="14"/>
      <c r="H36" s="7"/>
    </row>
    <row r="37" spans="1:8" s="2" customFormat="1" ht="13.5" customHeight="1" x14ac:dyDescent="0.25">
      <c r="A37" s="13"/>
      <c r="B37" s="14"/>
      <c r="C37" s="14"/>
      <c r="D37" s="14"/>
      <c r="E37" s="14"/>
      <c r="F37" s="14"/>
      <c r="G37" s="14"/>
      <c r="H37" s="7"/>
    </row>
    <row r="38" spans="1:8" s="2" customFormat="1" ht="13.5" customHeight="1" x14ac:dyDescent="0.25">
      <c r="A38" s="13"/>
      <c r="B38" s="14"/>
      <c r="C38" s="14"/>
      <c r="D38" s="14"/>
      <c r="E38" s="14"/>
      <c r="F38" s="14"/>
      <c r="G38" s="14"/>
      <c r="H38" s="7"/>
    </row>
    <row r="39" spans="1:8" s="2" customFormat="1" ht="13.5" customHeight="1" x14ac:dyDescent="0.25">
      <c r="A39" s="14"/>
      <c r="B39" s="14"/>
      <c r="C39" s="14"/>
      <c r="D39" s="14"/>
      <c r="E39" s="14"/>
      <c r="F39" s="14"/>
      <c r="G39" s="14"/>
      <c r="H39" s="5"/>
    </row>
    <row r="40" spans="1:8" s="2" customFormat="1" ht="13.5" customHeight="1" x14ac:dyDescent="0.3">
      <c r="A40" s="12"/>
      <c r="B40" s="14"/>
      <c r="C40" s="14"/>
      <c r="D40" s="14"/>
      <c r="E40" s="14"/>
      <c r="F40" s="14"/>
      <c r="G40" s="14"/>
      <c r="H40" s="7"/>
    </row>
    <row r="41" spans="1:8" s="2" customFormat="1" ht="13.5" customHeight="1" x14ac:dyDescent="0.25">
      <c r="A41" s="13"/>
      <c r="B41" s="13"/>
      <c r="C41" s="13"/>
      <c r="D41" s="13"/>
      <c r="E41" s="13"/>
      <c r="F41" s="13"/>
      <c r="G41" s="13"/>
      <c r="H41" s="5"/>
    </row>
    <row r="42" spans="1:8" s="2" customFormat="1" ht="13.5" customHeight="1" x14ac:dyDescent="0.25">
      <c r="A42" s="14"/>
      <c r="B42" s="14"/>
      <c r="C42" s="14"/>
      <c r="D42" s="13"/>
      <c r="E42" s="13"/>
      <c r="F42" s="14"/>
      <c r="G42" s="14"/>
      <c r="H42" s="7"/>
    </row>
    <row r="43" spans="1:8" ht="13.5" customHeight="1" x14ac:dyDescent="0.25">
      <c r="A43" s="13"/>
      <c r="B43" s="14"/>
      <c r="D43" s="13"/>
      <c r="E43" s="13"/>
      <c r="H43" s="9"/>
    </row>
    <row r="44" spans="1:8" s="2" customFormat="1" ht="13.5" customHeight="1" x14ac:dyDescent="0.25">
      <c r="A44" s="13"/>
      <c r="B44" s="14"/>
      <c r="C44" s="14"/>
      <c r="D44" s="14"/>
      <c r="E44" s="14"/>
      <c r="F44" s="14"/>
      <c r="G44" s="14"/>
      <c r="H44" s="9"/>
    </row>
    <row r="45" spans="1:8" s="2" customFormat="1" ht="13.5" customHeight="1" x14ac:dyDescent="0.25">
      <c r="A45" s="13"/>
      <c r="B45" s="14"/>
      <c r="C45" s="14"/>
      <c r="D45" s="14"/>
      <c r="E45" s="14"/>
      <c r="F45" s="14"/>
      <c r="G45" s="14"/>
      <c r="H45" s="9"/>
    </row>
    <row r="46" spans="1:8" s="2" customFormat="1" ht="13.5" customHeight="1" x14ac:dyDescent="0.25">
      <c r="A46" s="13"/>
      <c r="B46" s="14"/>
      <c r="C46" s="14"/>
      <c r="D46" s="14"/>
      <c r="E46" s="14"/>
      <c r="F46" s="14"/>
      <c r="G46" s="14"/>
      <c r="H46" s="9"/>
    </row>
    <row r="47" spans="1:8" s="2" customFormat="1" ht="13.5" customHeight="1" x14ac:dyDescent="0.25">
      <c r="A47" s="13"/>
      <c r="B47" s="14"/>
      <c r="C47" s="14"/>
      <c r="D47" s="14"/>
      <c r="E47" s="14"/>
      <c r="F47" s="14"/>
      <c r="G47" s="14"/>
      <c r="H47" s="9"/>
    </row>
    <row r="48" spans="1:8" s="2" customFormat="1" ht="13.5" customHeight="1" x14ac:dyDescent="0.25">
      <c r="A48" s="13"/>
      <c r="B48" s="14"/>
      <c r="C48" s="14"/>
      <c r="D48" s="14"/>
      <c r="E48" s="14"/>
      <c r="F48" s="14"/>
      <c r="G48" s="14"/>
      <c r="H48" s="9"/>
    </row>
    <row r="49" spans="1:8" s="2" customFormat="1" ht="13.5" customHeight="1" x14ac:dyDescent="0.25">
      <c r="A49" s="13"/>
      <c r="B49" s="14"/>
      <c r="C49" s="14"/>
      <c r="D49" s="14"/>
      <c r="E49" s="14"/>
      <c r="F49" s="14"/>
      <c r="G49" s="14"/>
      <c r="H49" s="9"/>
    </row>
    <row r="50" spans="1:8" s="2" customFormat="1" ht="13.5" customHeight="1" x14ac:dyDescent="0.25">
      <c r="A50" s="14"/>
      <c r="B50" s="14"/>
      <c r="C50" s="14"/>
      <c r="D50" s="14"/>
      <c r="E50" s="14"/>
      <c r="F50" s="14"/>
      <c r="G50" s="14"/>
      <c r="H50" s="9"/>
    </row>
    <row r="51" spans="1:8" s="2" customFormat="1" ht="13.5" customHeight="1" x14ac:dyDescent="0.25">
      <c r="A51" s="13"/>
      <c r="B51" s="13"/>
      <c r="C51" s="14"/>
      <c r="D51" s="14"/>
      <c r="E51" s="14"/>
      <c r="F51" s="14"/>
      <c r="G51" s="14"/>
      <c r="H51" s="9"/>
    </row>
    <row r="52" spans="1:8" s="2" customFormat="1" ht="13.5" customHeight="1" x14ac:dyDescent="0.25">
      <c r="A52" s="13"/>
      <c r="B52" s="14"/>
      <c r="C52" s="14"/>
      <c r="D52" s="14"/>
      <c r="E52" s="14"/>
      <c r="F52" s="14"/>
      <c r="G52" s="14"/>
      <c r="H52" s="9"/>
    </row>
    <row r="53" spans="1:8" s="2" customFormat="1" ht="13.5" customHeight="1" x14ac:dyDescent="0.25">
      <c r="A53" s="13"/>
      <c r="B53" s="14"/>
      <c r="C53" s="14"/>
      <c r="D53" s="14"/>
      <c r="E53" s="14"/>
      <c r="F53" s="14"/>
      <c r="G53" s="14"/>
      <c r="H53" s="9"/>
    </row>
    <row r="54" spans="1:8" s="2" customFormat="1" ht="13.5" customHeight="1" x14ac:dyDescent="0.25">
      <c r="A54" s="13"/>
      <c r="B54" s="14"/>
      <c r="C54" s="14"/>
      <c r="D54" s="14"/>
      <c r="E54" s="14"/>
      <c r="F54" s="14"/>
      <c r="G54" s="14"/>
      <c r="H54" s="9"/>
    </row>
    <row r="55" spans="1:8" s="2" customFormat="1" ht="13.5" customHeight="1" x14ac:dyDescent="0.25">
      <c r="A55" s="13"/>
      <c r="B55" s="14"/>
      <c r="C55" s="14"/>
      <c r="D55" s="14"/>
      <c r="E55" s="14"/>
      <c r="F55" s="14"/>
      <c r="G55" s="14"/>
      <c r="H55" s="9"/>
    </row>
    <row r="56" spans="1:8" s="2" customFormat="1" ht="13.5" customHeight="1" x14ac:dyDescent="0.25">
      <c r="A56" s="13"/>
      <c r="B56" s="14"/>
      <c r="C56" s="14"/>
      <c r="D56" s="14"/>
      <c r="E56" s="14"/>
      <c r="F56" s="14"/>
      <c r="G56" s="14"/>
      <c r="H56" s="9"/>
    </row>
    <row r="57" spans="1:8" s="2" customFormat="1" ht="13.5" customHeight="1" x14ac:dyDescent="0.25">
      <c r="A57" s="13"/>
      <c r="B57" s="14"/>
      <c r="C57" s="14"/>
      <c r="D57" s="14"/>
      <c r="E57" s="14"/>
      <c r="F57" s="14"/>
      <c r="G57" s="14"/>
      <c r="H57" s="9"/>
    </row>
    <row r="58" spans="1:8" s="2" customFormat="1" ht="13.5" customHeight="1" x14ac:dyDescent="0.25">
      <c r="A58" s="13"/>
      <c r="B58" s="14"/>
      <c r="C58" s="14"/>
      <c r="D58" s="14"/>
      <c r="E58" s="14"/>
      <c r="F58" s="14"/>
      <c r="G58" s="14"/>
      <c r="H58" s="9"/>
    </row>
    <row r="59" spans="1:8" s="2" customFormat="1" ht="13.5" customHeight="1" x14ac:dyDescent="0.25">
      <c r="A59" s="13"/>
      <c r="B59" s="14"/>
      <c r="C59" s="14"/>
      <c r="D59" s="14"/>
      <c r="E59" s="14"/>
      <c r="F59" s="14"/>
      <c r="G59" s="14"/>
      <c r="H59" s="9"/>
    </row>
    <row r="60" spans="1:8" s="2" customFormat="1" ht="13.5" customHeight="1" x14ac:dyDescent="0.25">
      <c r="A60" s="14"/>
      <c r="B60" s="14"/>
      <c r="C60" s="14"/>
      <c r="D60" s="14"/>
      <c r="E60" s="14"/>
      <c r="F60" s="14"/>
      <c r="G60" s="14"/>
      <c r="H60" s="9"/>
    </row>
    <row r="61" spans="1:8" s="2" customFormat="1" ht="13.5" customHeight="1" x14ac:dyDescent="0.25">
      <c r="A61" s="14"/>
      <c r="B61" s="14"/>
      <c r="C61" s="14"/>
      <c r="D61" s="14"/>
      <c r="E61" s="14"/>
      <c r="F61" s="14"/>
      <c r="G61" s="14"/>
      <c r="H61" s="9"/>
    </row>
    <row r="62" spans="1:8" s="2" customFormat="1" ht="13.5" customHeight="1" x14ac:dyDescent="0.25">
      <c r="A62" s="14"/>
      <c r="B62" s="14"/>
      <c r="C62" s="14"/>
      <c r="D62" s="14"/>
      <c r="E62" s="14"/>
      <c r="F62" s="14"/>
      <c r="G62" s="14"/>
      <c r="H62" s="9"/>
    </row>
    <row r="63" spans="1:8" s="2" customFormat="1" ht="13.5" customHeight="1" x14ac:dyDescent="0.25">
      <c r="A63" s="14"/>
      <c r="B63" s="14"/>
      <c r="C63" s="14"/>
      <c r="D63" s="14"/>
      <c r="E63" s="14"/>
      <c r="F63" s="14"/>
      <c r="G63" s="14"/>
      <c r="H63" s="9"/>
    </row>
    <row r="64" spans="1:8" s="2" customFormat="1" ht="13.5" customHeight="1" x14ac:dyDescent="0.25">
      <c r="A64" s="14"/>
      <c r="B64" s="14"/>
      <c r="C64" s="14"/>
      <c r="D64" s="14"/>
      <c r="E64" s="14"/>
      <c r="F64" s="14"/>
      <c r="G64" s="14"/>
      <c r="H64" s="9"/>
    </row>
    <row r="65" spans="1:8" s="2" customFormat="1" ht="13.5" customHeight="1" x14ac:dyDescent="0.25">
      <c r="A65" s="14"/>
      <c r="B65" s="14"/>
      <c r="C65" s="14"/>
      <c r="D65" s="14"/>
      <c r="E65" s="14"/>
      <c r="F65" s="14"/>
      <c r="G65" s="14"/>
      <c r="H65" s="9"/>
    </row>
    <row r="66" spans="1:8" s="2" customFormat="1" ht="13.5" customHeight="1" x14ac:dyDescent="0.25">
      <c r="A66" s="13"/>
      <c r="B66" s="14"/>
      <c r="C66" s="14"/>
      <c r="D66" s="14"/>
      <c r="E66" s="14"/>
      <c r="F66" s="14"/>
      <c r="G66" s="14"/>
      <c r="H66" s="9"/>
    </row>
    <row r="67" spans="1:8" s="2" customFormat="1" ht="13.5" customHeight="1" x14ac:dyDescent="0.25">
      <c r="A67" s="14"/>
      <c r="B67" s="14"/>
      <c r="C67" s="14"/>
      <c r="D67" s="14"/>
      <c r="E67" s="14"/>
      <c r="F67" s="14"/>
      <c r="G67" s="14"/>
      <c r="H67" s="9"/>
    </row>
    <row r="68" spans="1:8" s="2" customFormat="1" ht="13.5" customHeight="1" x14ac:dyDescent="0.25">
      <c r="A68" s="14"/>
      <c r="B68" s="14"/>
      <c r="C68" s="14"/>
      <c r="D68" s="14"/>
      <c r="E68" s="14"/>
      <c r="F68" s="14"/>
      <c r="G68" s="14"/>
      <c r="H68" s="21"/>
    </row>
    <row r="69" spans="1:8" ht="13.5" customHeight="1" x14ac:dyDescent="0.25">
      <c r="A69" s="14"/>
      <c r="B69" s="14"/>
      <c r="D69" s="14"/>
      <c r="H69" s="7"/>
    </row>
    <row r="70" spans="1:8" ht="13.5" customHeight="1" x14ac:dyDescent="0.3">
      <c r="A70" s="12"/>
      <c r="B70" s="14"/>
      <c r="D70" s="14"/>
      <c r="H70" s="7"/>
    </row>
    <row r="71" spans="1:8" ht="13.5" customHeight="1" x14ac:dyDescent="0.25">
      <c r="A71" s="13"/>
      <c r="B71" s="13"/>
      <c r="C71" s="13"/>
      <c r="D71" s="13"/>
      <c r="E71" s="13"/>
      <c r="F71" s="13"/>
      <c r="G71" s="13"/>
      <c r="H71" s="5"/>
    </row>
    <row r="72" spans="1:8" s="2" customFormat="1" ht="13.5" customHeight="1" x14ac:dyDescent="0.25">
      <c r="A72" s="14"/>
      <c r="B72" s="14"/>
      <c r="C72" s="14"/>
      <c r="D72" s="13"/>
      <c r="E72" s="13"/>
      <c r="F72" s="14"/>
      <c r="G72" s="14"/>
      <c r="H72" s="7"/>
    </row>
    <row r="73" spans="1:8" s="2" customFormat="1" ht="13.5" customHeight="1" x14ac:dyDescent="0.25">
      <c r="A73" s="16"/>
      <c r="B73" s="14"/>
      <c r="C73" s="14"/>
      <c r="D73" s="14"/>
      <c r="E73" s="14"/>
      <c r="F73" s="14"/>
      <c r="G73" s="14"/>
      <c r="H73" s="7"/>
    </row>
    <row r="74" spans="1:8" s="2" customFormat="1" ht="13.5" customHeight="1" x14ac:dyDescent="0.25">
      <c r="A74" s="16"/>
      <c r="B74" s="14"/>
      <c r="C74" s="14"/>
      <c r="D74" s="14"/>
      <c r="E74" s="14"/>
      <c r="F74" s="14"/>
      <c r="G74" s="14"/>
      <c r="H74" s="7"/>
    </row>
    <row r="75" spans="1:8" s="2" customFormat="1" ht="13.5" customHeight="1" x14ac:dyDescent="0.25">
      <c r="A75" s="16"/>
      <c r="B75" s="14"/>
      <c r="C75" s="14"/>
      <c r="D75" s="14"/>
      <c r="E75" s="14"/>
      <c r="F75" s="14"/>
      <c r="G75" s="14"/>
      <c r="H75" s="7"/>
    </row>
    <row r="76" spans="1:8" s="2" customFormat="1" ht="13.5" customHeight="1" x14ac:dyDescent="0.25">
      <c r="A76" s="16"/>
      <c r="B76" s="14"/>
      <c r="C76" s="14"/>
      <c r="D76" s="14"/>
      <c r="E76" s="14"/>
      <c r="F76" s="14"/>
      <c r="G76" s="14"/>
      <c r="H76" s="7"/>
    </row>
    <row r="77" spans="1:8" s="2" customFormat="1" ht="13.5" customHeight="1" x14ac:dyDescent="0.25">
      <c r="A77" s="16"/>
      <c r="B77" s="14"/>
      <c r="C77" s="14"/>
      <c r="D77" s="14"/>
      <c r="E77" s="14"/>
      <c r="F77" s="14"/>
      <c r="G77" s="14"/>
      <c r="H77" s="7"/>
    </row>
    <row r="78" spans="1:8" s="2" customFormat="1" ht="13.5" customHeight="1" x14ac:dyDescent="0.25">
      <c r="A78" s="16"/>
      <c r="B78" s="14"/>
      <c r="C78" s="14"/>
      <c r="D78" s="14"/>
      <c r="E78" s="14"/>
      <c r="F78" s="14"/>
      <c r="G78" s="14"/>
      <c r="H78" s="7"/>
    </row>
    <row r="79" spans="1:8" s="2" customFormat="1" ht="13.5" customHeight="1" x14ac:dyDescent="0.25">
      <c r="A79" s="16"/>
      <c r="B79" s="14"/>
      <c r="C79" s="14"/>
      <c r="D79" s="14"/>
      <c r="E79" s="14"/>
      <c r="F79" s="14"/>
      <c r="G79" s="14"/>
      <c r="H79" s="7"/>
    </row>
    <row r="80" spans="1:8" s="2" customFormat="1" ht="13.5" customHeight="1" x14ac:dyDescent="0.25">
      <c r="A80" s="16"/>
      <c r="B80" s="14"/>
      <c r="C80" s="14"/>
      <c r="D80" s="14"/>
      <c r="E80" s="14"/>
      <c r="F80" s="14"/>
      <c r="G80" s="14"/>
      <c r="H80" s="7"/>
    </row>
    <row r="81" spans="1:8" s="2" customFormat="1" ht="13.5" customHeight="1" x14ac:dyDescent="0.25">
      <c r="A81" s="16"/>
      <c r="B81" s="14"/>
      <c r="C81" s="14"/>
      <c r="D81" s="14"/>
      <c r="E81" s="14"/>
      <c r="F81" s="14"/>
      <c r="G81" s="14"/>
      <c r="H81" s="7"/>
    </row>
    <row r="82" spans="1:8" s="2" customFormat="1" ht="13.5" customHeight="1" x14ac:dyDescent="0.25">
      <c r="A82" s="16"/>
      <c r="B82" s="14"/>
      <c r="C82" s="14"/>
      <c r="D82" s="14"/>
      <c r="E82" s="14"/>
      <c r="F82" s="14"/>
      <c r="G82" s="14"/>
      <c r="H82" s="7"/>
    </row>
    <row r="83" spans="1:8" s="2" customFormat="1" ht="13.5" customHeight="1" x14ac:dyDescent="0.25">
      <c r="A83" s="16"/>
      <c r="B83" s="14"/>
      <c r="C83" s="14"/>
      <c r="D83" s="14"/>
      <c r="E83" s="14"/>
      <c r="F83" s="14"/>
      <c r="G83" s="14"/>
      <c r="H83" s="7"/>
    </row>
    <row r="84" spans="1:8" s="2" customFormat="1" ht="13.5" customHeight="1" x14ac:dyDescent="0.25">
      <c r="A84" s="16"/>
      <c r="B84" s="14"/>
      <c r="C84" s="14"/>
      <c r="D84" s="14"/>
      <c r="E84" s="14"/>
      <c r="F84" s="14"/>
      <c r="G84" s="14"/>
      <c r="H84" s="7"/>
    </row>
    <row r="85" spans="1:8" s="2" customFormat="1" ht="13.5" customHeight="1" x14ac:dyDescent="0.25">
      <c r="A85" s="16"/>
      <c r="B85" s="14"/>
      <c r="C85" s="14"/>
      <c r="D85" s="14"/>
      <c r="E85" s="14"/>
      <c r="F85" s="14"/>
      <c r="G85" s="14"/>
      <c r="H85" s="7"/>
    </row>
    <row r="86" spans="1:8" s="2" customFormat="1" ht="13.5" customHeight="1" x14ac:dyDescent="0.25">
      <c r="A86" s="16"/>
      <c r="B86" s="14"/>
      <c r="C86" s="14"/>
      <c r="D86" s="14"/>
      <c r="E86" s="14"/>
      <c r="F86" s="14"/>
      <c r="G86" s="14"/>
      <c r="H86" s="7"/>
    </row>
    <row r="87" spans="1:8" s="2" customFormat="1" ht="13.5" customHeight="1" x14ac:dyDescent="0.25">
      <c r="A87" s="16"/>
      <c r="B87" s="14"/>
      <c r="C87" s="14"/>
      <c r="D87" s="14"/>
      <c r="E87" s="14"/>
      <c r="F87" s="14"/>
      <c r="G87" s="14"/>
      <c r="H87" s="7"/>
    </row>
    <row r="88" spans="1:8" s="2" customFormat="1" ht="13.5" customHeight="1" x14ac:dyDescent="0.25">
      <c r="A88" s="16"/>
      <c r="B88" s="14"/>
      <c r="C88" s="14"/>
      <c r="D88" s="14"/>
      <c r="E88" s="14"/>
      <c r="F88" s="14"/>
      <c r="G88" s="14"/>
      <c r="H88" s="7"/>
    </row>
    <row r="89" spans="1:8" s="2" customFormat="1" ht="13.5" customHeight="1" x14ac:dyDescent="0.25">
      <c r="A89" s="16"/>
      <c r="B89" s="14"/>
      <c r="C89" s="14"/>
      <c r="D89" s="14"/>
      <c r="E89" s="14"/>
      <c r="F89" s="14"/>
      <c r="G89" s="14"/>
      <c r="H89" s="7"/>
    </row>
    <row r="90" spans="1:8" s="2" customFormat="1" ht="13.5" customHeight="1" x14ac:dyDescent="0.25">
      <c r="A90" s="16"/>
      <c r="B90" s="14"/>
      <c r="C90" s="14"/>
      <c r="D90" s="14"/>
      <c r="E90" s="14"/>
      <c r="F90" s="14"/>
      <c r="G90" s="14"/>
      <c r="H90" s="7"/>
    </row>
    <row r="91" spans="1:8" s="2" customFormat="1" ht="13.5" customHeight="1" x14ac:dyDescent="0.25">
      <c r="A91" s="16"/>
      <c r="B91" s="14"/>
      <c r="C91" s="14"/>
      <c r="D91" s="14"/>
      <c r="E91" s="14"/>
      <c r="F91" s="14"/>
      <c r="G91" s="14"/>
      <c r="H91" s="7"/>
    </row>
    <row r="92" spans="1:8" s="2" customFormat="1" ht="13.5" customHeight="1" x14ac:dyDescent="0.25">
      <c r="A92" s="16"/>
      <c r="B92" s="14"/>
      <c r="C92" s="14"/>
      <c r="D92" s="14"/>
      <c r="E92" s="14"/>
      <c r="F92" s="14"/>
      <c r="G92" s="14"/>
      <c r="H92" s="7"/>
    </row>
    <row r="93" spans="1:8" s="2" customFormat="1" ht="13.5" customHeight="1" x14ac:dyDescent="0.25">
      <c r="A93" s="16"/>
      <c r="B93" s="14"/>
      <c r="C93" s="14"/>
      <c r="D93" s="14"/>
      <c r="E93" s="14"/>
      <c r="F93" s="14"/>
      <c r="G93" s="14"/>
      <c r="H93" s="7"/>
    </row>
    <row r="94" spans="1:8" s="2" customFormat="1" ht="13.5" customHeight="1" x14ac:dyDescent="0.25">
      <c r="A94" s="16"/>
      <c r="B94" s="14"/>
      <c r="C94" s="14"/>
      <c r="D94" s="14"/>
      <c r="E94" s="14"/>
      <c r="F94" s="14"/>
      <c r="G94" s="14"/>
      <c r="H94" s="7"/>
    </row>
    <row r="95" spans="1:8" s="2" customFormat="1" ht="13.5" customHeight="1" x14ac:dyDescent="0.25">
      <c r="A95" s="16"/>
      <c r="B95" s="14"/>
      <c r="C95" s="14"/>
      <c r="D95" s="14"/>
      <c r="E95" s="14"/>
      <c r="F95" s="14"/>
      <c r="G95" s="14"/>
      <c r="H95" s="7"/>
    </row>
    <row r="96" spans="1:8" s="2" customFormat="1" ht="13.5" customHeight="1" x14ac:dyDescent="0.25">
      <c r="A96" s="16"/>
      <c r="B96" s="14"/>
      <c r="C96" s="14"/>
      <c r="D96" s="14"/>
      <c r="E96" s="14"/>
      <c r="F96" s="14"/>
      <c r="G96" s="14"/>
      <c r="H96" s="7"/>
    </row>
    <row r="97" spans="1:8" s="2" customFormat="1" ht="13.5" customHeight="1" x14ac:dyDescent="0.25">
      <c r="A97" s="16"/>
      <c r="B97" s="14"/>
      <c r="C97" s="14"/>
      <c r="D97" s="14"/>
      <c r="E97" s="14"/>
      <c r="F97" s="14"/>
      <c r="G97" s="14"/>
      <c r="H97" s="7"/>
    </row>
    <row r="98" spans="1:8" s="2" customFormat="1" ht="13.5" customHeight="1" x14ac:dyDescent="0.25">
      <c r="A98" s="13"/>
      <c r="B98" s="14"/>
      <c r="C98" s="14"/>
      <c r="D98" s="14"/>
      <c r="E98" s="14"/>
      <c r="F98" s="14"/>
      <c r="G98" s="14"/>
      <c r="H98" s="7"/>
    </row>
    <row r="99" spans="1:8" s="2" customFormat="1" ht="13.5" customHeight="1" x14ac:dyDescent="0.25">
      <c r="A99" s="13"/>
      <c r="B99" s="14"/>
      <c r="C99" s="14"/>
      <c r="D99" s="14"/>
      <c r="E99" s="14"/>
      <c r="F99" s="14"/>
      <c r="G99" s="14"/>
      <c r="H99" s="7"/>
    </row>
    <row r="100" spans="1:8" ht="13.5" customHeight="1" x14ac:dyDescent="0.3">
      <c r="A100" s="12"/>
      <c r="B100" s="14"/>
      <c r="D100" s="14"/>
      <c r="H100" s="7"/>
    </row>
    <row r="101" spans="1:8" ht="13.5" customHeight="1" x14ac:dyDescent="0.25">
      <c r="A101" s="13"/>
      <c r="B101" s="13"/>
      <c r="C101" s="13"/>
      <c r="D101" s="13"/>
      <c r="E101" s="13"/>
      <c r="F101" s="13"/>
      <c r="G101" s="13"/>
      <c r="H101" s="5"/>
    </row>
    <row r="102" spans="1:8" s="2" customFormat="1" ht="13.5" customHeight="1" x14ac:dyDescent="0.25">
      <c r="A102" s="14"/>
      <c r="B102" s="14"/>
      <c r="C102" s="14"/>
      <c r="D102" s="13"/>
      <c r="E102" s="13"/>
      <c r="F102" s="14"/>
      <c r="G102" s="14"/>
      <c r="H102" s="7"/>
    </row>
    <row r="103" spans="1:8" s="2" customFormat="1" ht="13.5" customHeight="1" x14ac:dyDescent="0.25">
      <c r="A103" s="14"/>
      <c r="B103" s="16"/>
      <c r="C103" s="16"/>
      <c r="D103" s="16"/>
      <c r="E103" s="16"/>
      <c r="F103" s="16"/>
      <c r="G103" s="16"/>
      <c r="H103" s="1"/>
    </row>
    <row r="104" spans="1:8" s="2" customFormat="1" ht="13.5" customHeight="1" x14ac:dyDescent="0.25">
      <c r="A104" s="14"/>
      <c r="B104" s="16"/>
      <c r="C104" s="16"/>
      <c r="D104" s="16"/>
      <c r="E104" s="16"/>
      <c r="F104" s="16"/>
      <c r="G104" s="16"/>
      <c r="H104" s="1"/>
    </row>
    <row r="105" spans="1:8" s="2" customFormat="1" ht="13.5" customHeight="1" x14ac:dyDescent="0.25">
      <c r="A105" s="14"/>
      <c r="B105" s="16"/>
      <c r="C105" s="16"/>
      <c r="D105" s="16"/>
      <c r="E105" s="16"/>
      <c r="F105" s="16"/>
      <c r="G105" s="16"/>
      <c r="H105" s="1"/>
    </row>
    <row r="106" spans="1:8" s="2" customFormat="1" ht="13.5" customHeight="1" x14ac:dyDescent="0.25">
      <c r="A106" s="14"/>
      <c r="B106" s="16"/>
      <c r="C106" s="16"/>
      <c r="D106" s="16"/>
      <c r="E106" s="16"/>
      <c r="F106" s="16"/>
      <c r="G106" s="16"/>
      <c r="H106" s="1"/>
    </row>
    <row r="107" spans="1:8" s="2" customFormat="1" ht="13.5" customHeight="1" x14ac:dyDescent="0.25">
      <c r="A107" s="14"/>
      <c r="B107" s="16"/>
      <c r="C107" s="16"/>
      <c r="D107" s="16"/>
      <c r="E107" s="16"/>
      <c r="F107" s="16"/>
      <c r="G107" s="16"/>
      <c r="H107" s="1"/>
    </row>
    <row r="108" spans="1:8" s="2" customFormat="1" ht="13.5" customHeight="1" x14ac:dyDescent="0.25">
      <c r="A108" s="14"/>
      <c r="B108" s="16"/>
      <c r="C108" s="16"/>
      <c r="D108" s="16"/>
      <c r="E108" s="16"/>
      <c r="F108" s="16"/>
      <c r="G108" s="16"/>
      <c r="H108" s="1"/>
    </row>
    <row r="109" spans="1:8" s="2" customFormat="1" ht="13.5" customHeight="1" x14ac:dyDescent="0.25">
      <c r="A109" s="14"/>
      <c r="B109" s="16"/>
      <c r="C109" s="16"/>
      <c r="D109" s="16"/>
      <c r="E109" s="16"/>
      <c r="F109" s="16"/>
      <c r="G109" s="16"/>
      <c r="H109" s="1"/>
    </row>
    <row r="110" spans="1:8" s="2" customFormat="1" ht="13.5" customHeight="1" x14ac:dyDescent="0.25">
      <c r="A110" s="14"/>
      <c r="B110" s="16"/>
      <c r="C110" s="16"/>
      <c r="D110" s="16"/>
      <c r="E110" s="16"/>
      <c r="F110" s="16"/>
      <c r="G110" s="16"/>
      <c r="H110" s="1"/>
    </row>
    <row r="111" spans="1:8" s="2" customFormat="1" ht="13.5" customHeight="1" x14ac:dyDescent="0.25">
      <c r="A111" s="14"/>
      <c r="B111" s="16"/>
      <c r="C111" s="16"/>
      <c r="D111" s="16"/>
      <c r="E111" s="16"/>
      <c r="F111" s="16"/>
      <c r="G111" s="16"/>
      <c r="H111" s="1"/>
    </row>
    <row r="112" spans="1:8" s="2" customFormat="1" ht="13.5" customHeight="1" x14ac:dyDescent="0.25">
      <c r="A112" s="14"/>
      <c r="B112" s="16"/>
      <c r="C112" s="16"/>
      <c r="D112" s="16"/>
      <c r="E112" s="16"/>
      <c r="F112" s="16"/>
      <c r="G112" s="16"/>
      <c r="H112" s="1"/>
    </row>
    <row r="113" spans="1:8" s="2" customFormat="1" ht="13.5" customHeight="1" x14ac:dyDescent="0.25">
      <c r="A113" s="14"/>
      <c r="B113" s="16"/>
      <c r="C113" s="16"/>
      <c r="D113" s="16"/>
      <c r="E113" s="16"/>
      <c r="F113" s="16"/>
      <c r="G113" s="16"/>
      <c r="H113" s="1"/>
    </row>
    <row r="114" spans="1:8" s="2" customFormat="1" ht="13.5" customHeight="1" x14ac:dyDescent="0.25">
      <c r="A114" s="14"/>
      <c r="B114" s="16"/>
      <c r="C114" s="16"/>
      <c r="D114" s="16"/>
      <c r="E114" s="16"/>
      <c r="F114" s="16"/>
      <c r="G114" s="16"/>
      <c r="H114" s="1"/>
    </row>
    <row r="115" spans="1:8" s="2" customFormat="1" ht="13.5" customHeight="1" x14ac:dyDescent="0.25">
      <c r="A115" s="14"/>
      <c r="B115" s="16"/>
      <c r="C115" s="16"/>
      <c r="D115" s="16"/>
      <c r="E115" s="16"/>
      <c r="F115" s="16"/>
      <c r="G115" s="16"/>
      <c r="H115" s="1"/>
    </row>
    <row r="116" spans="1:8" s="2" customFormat="1" ht="13.5" customHeight="1" x14ac:dyDescent="0.35">
      <c r="A116" s="17"/>
      <c r="B116" s="16"/>
      <c r="C116" s="16"/>
      <c r="D116" s="16"/>
      <c r="E116" s="16"/>
      <c r="F116" s="16"/>
      <c r="G116" s="16"/>
      <c r="H116" s="1"/>
    </row>
    <row r="117" spans="1:8" s="2" customFormat="1" ht="13.5" customHeight="1" x14ac:dyDescent="0.25">
      <c r="A117" s="14"/>
      <c r="B117" s="16"/>
      <c r="C117" s="16"/>
      <c r="D117" s="16"/>
      <c r="E117" s="16"/>
      <c r="F117" s="16"/>
      <c r="G117" s="16"/>
      <c r="H117" s="1"/>
    </row>
    <row r="118" spans="1:8" s="2" customFormat="1" ht="13.5" customHeight="1" x14ac:dyDescent="0.25">
      <c r="A118" s="14"/>
      <c r="B118" s="16"/>
      <c r="C118" s="16"/>
      <c r="D118" s="16"/>
      <c r="E118" s="16"/>
      <c r="F118" s="16"/>
      <c r="G118" s="16"/>
      <c r="H118" s="1"/>
    </row>
    <row r="119" spans="1:8" s="2" customFormat="1" ht="13.5" customHeight="1" x14ac:dyDescent="0.25">
      <c r="A119" s="14"/>
      <c r="B119" s="16"/>
      <c r="C119" s="16"/>
      <c r="D119" s="16"/>
      <c r="E119" s="16"/>
      <c r="F119" s="16"/>
      <c r="G119" s="16"/>
      <c r="H119" s="1"/>
    </row>
    <row r="120" spans="1:8" s="2" customFormat="1" ht="13.5" customHeight="1" x14ac:dyDescent="0.25">
      <c r="A120" s="14"/>
      <c r="B120" s="16"/>
      <c r="C120" s="16"/>
      <c r="D120" s="16"/>
      <c r="E120" s="16"/>
      <c r="F120" s="16"/>
      <c r="G120" s="16"/>
      <c r="H120" s="1"/>
    </row>
    <row r="121" spans="1:8" s="2" customFormat="1" ht="13.5" customHeight="1" x14ac:dyDescent="0.25">
      <c r="A121" s="14"/>
      <c r="B121" s="16"/>
      <c r="C121" s="16"/>
      <c r="D121" s="16"/>
      <c r="E121" s="16"/>
      <c r="F121" s="16"/>
      <c r="G121" s="16"/>
      <c r="H121" s="1"/>
    </row>
    <row r="122" spans="1:8" s="2" customFormat="1" ht="13.5" customHeight="1" x14ac:dyDescent="0.25">
      <c r="A122" s="14"/>
      <c r="B122" s="16"/>
      <c r="C122" s="16"/>
      <c r="D122" s="16"/>
      <c r="E122" s="16"/>
      <c r="F122" s="16"/>
      <c r="G122" s="16"/>
      <c r="H122" s="1"/>
    </row>
    <row r="123" spans="1:8" s="2" customFormat="1" x14ac:dyDescent="0.25">
      <c r="A123" s="14"/>
      <c r="B123" s="16"/>
      <c r="C123" s="16"/>
      <c r="D123" s="16"/>
      <c r="E123" s="16"/>
      <c r="F123" s="16"/>
      <c r="G123" s="16"/>
      <c r="H123" s="1"/>
    </row>
    <row r="124" spans="1:8" s="2" customFormat="1" x14ac:dyDescent="0.25">
      <c r="A124" s="14"/>
      <c r="B124" s="16"/>
      <c r="C124" s="16"/>
      <c r="D124" s="16"/>
      <c r="E124" s="16"/>
      <c r="F124" s="16"/>
      <c r="G124" s="16"/>
      <c r="H124" s="1"/>
    </row>
    <row r="125" spans="1:8" s="2" customFormat="1" x14ac:dyDescent="0.25">
      <c r="A125" s="14"/>
      <c r="B125" s="16"/>
      <c r="C125" s="16"/>
      <c r="D125" s="16"/>
      <c r="E125" s="16"/>
      <c r="F125" s="16"/>
      <c r="G125" s="16"/>
      <c r="H125" s="1"/>
    </row>
    <row r="126" spans="1:8" s="2" customFormat="1" x14ac:dyDescent="0.25">
      <c r="A126" s="14"/>
      <c r="B126" s="16"/>
      <c r="C126" s="16"/>
      <c r="D126" s="16"/>
      <c r="E126" s="16"/>
      <c r="F126" s="16"/>
      <c r="G126" s="16"/>
      <c r="H126" s="1"/>
    </row>
    <row r="127" spans="1:8" s="2" customFormat="1" x14ac:dyDescent="0.25">
      <c r="A127" s="13"/>
      <c r="B127" s="14"/>
      <c r="C127" s="14"/>
      <c r="D127" s="14"/>
      <c r="E127" s="14"/>
      <c r="F127" s="14"/>
      <c r="G127" s="14"/>
      <c r="H127" s="7"/>
    </row>
    <row r="128" spans="1:8" s="2" customFormat="1" x14ac:dyDescent="0.25">
      <c r="A128" s="13"/>
      <c r="B128" s="14"/>
      <c r="C128" s="14"/>
      <c r="D128" s="14"/>
      <c r="E128" s="14"/>
      <c r="F128" s="14"/>
      <c r="G128" s="14"/>
      <c r="H128" s="7"/>
    </row>
    <row r="129" spans="1:7" s="2" customFormat="1" x14ac:dyDescent="0.25">
      <c r="A129" s="19"/>
      <c r="B129" s="19"/>
      <c r="C129" s="14"/>
      <c r="D129" s="19"/>
      <c r="E129" s="14"/>
      <c r="F129" s="14"/>
      <c r="G129" s="14"/>
    </row>
    <row r="130" spans="1:7" s="2" customFormat="1" x14ac:dyDescent="0.25">
      <c r="A130" s="19"/>
      <c r="B130" s="19"/>
      <c r="C130" s="14"/>
      <c r="D130" s="19"/>
      <c r="E130" s="14"/>
      <c r="F130" s="14"/>
      <c r="G130" s="14"/>
    </row>
    <row r="131" spans="1:7" s="2" customFormat="1" x14ac:dyDescent="0.25">
      <c r="A131" s="19"/>
      <c r="B131" s="19"/>
      <c r="C131" s="14"/>
      <c r="D131" s="19"/>
      <c r="E131" s="14"/>
      <c r="F131" s="14"/>
      <c r="G131" s="14"/>
    </row>
    <row r="132" spans="1:7" s="2" customFormat="1" x14ac:dyDescent="0.25">
      <c r="A132" s="19"/>
      <c r="B132" s="19"/>
      <c r="C132" s="14"/>
      <c r="D132" s="19"/>
      <c r="E132" s="14"/>
      <c r="F132" s="14"/>
      <c r="G132" s="14"/>
    </row>
    <row r="133" spans="1:7" s="2" customFormat="1" x14ac:dyDescent="0.25">
      <c r="A133" s="19"/>
      <c r="B133" s="19"/>
      <c r="C133" s="14"/>
      <c r="D133" s="19"/>
      <c r="E133" s="14"/>
      <c r="F133" s="14"/>
      <c r="G133" s="14"/>
    </row>
    <row r="134" spans="1:7" s="2" customFormat="1" x14ac:dyDescent="0.25">
      <c r="A134" s="19"/>
      <c r="B134" s="19"/>
      <c r="C134" s="14"/>
      <c r="D134" s="19"/>
      <c r="E134" s="14"/>
      <c r="F134" s="14"/>
      <c r="G134" s="14"/>
    </row>
    <row r="135" spans="1:7" s="2" customFormat="1" x14ac:dyDescent="0.25">
      <c r="A135" s="19"/>
      <c r="B135" s="19"/>
      <c r="C135" s="14"/>
      <c r="D135" s="19"/>
      <c r="E135" s="14"/>
      <c r="F135" s="14"/>
      <c r="G135" s="14"/>
    </row>
    <row r="136" spans="1:7" s="2" customFormat="1" x14ac:dyDescent="0.25">
      <c r="A136" s="19"/>
      <c r="B136" s="19"/>
      <c r="C136" s="14"/>
      <c r="D136" s="19"/>
      <c r="E136" s="14"/>
      <c r="F136" s="14"/>
      <c r="G136" s="14"/>
    </row>
    <row r="137" spans="1:7" s="2" customFormat="1" x14ac:dyDescent="0.25">
      <c r="A137" s="19"/>
      <c r="B137" s="19"/>
      <c r="C137" s="14"/>
      <c r="D137" s="19"/>
      <c r="E137" s="14"/>
      <c r="F137" s="14"/>
      <c r="G137" s="14"/>
    </row>
    <row r="138" spans="1:7" s="2" customFormat="1" x14ac:dyDescent="0.25">
      <c r="A138" s="19"/>
      <c r="B138" s="19"/>
      <c r="C138" s="14"/>
      <c r="D138" s="19"/>
      <c r="E138" s="14"/>
      <c r="F138" s="14"/>
      <c r="G138" s="14"/>
    </row>
    <row r="139" spans="1:7" s="2" customFormat="1" x14ac:dyDescent="0.25">
      <c r="A139" s="19"/>
      <c r="B139" s="19"/>
      <c r="C139" s="14"/>
      <c r="D139" s="19"/>
      <c r="E139" s="14"/>
      <c r="F139" s="14"/>
      <c r="G139" s="14"/>
    </row>
    <row r="140" spans="1:7" s="2" customFormat="1" x14ac:dyDescent="0.25">
      <c r="A140" s="19"/>
      <c r="B140" s="19"/>
      <c r="C140" s="14"/>
      <c r="D140" s="19"/>
      <c r="E140" s="14"/>
      <c r="F140" s="14"/>
      <c r="G140" s="14"/>
    </row>
    <row r="141" spans="1:7" s="2" customFormat="1" x14ac:dyDescent="0.25">
      <c r="A141" s="19"/>
      <c r="B141" s="19"/>
      <c r="C141" s="14"/>
      <c r="D141" s="19"/>
      <c r="E141" s="14"/>
      <c r="F141" s="14"/>
      <c r="G141" s="14"/>
    </row>
    <row r="142" spans="1:7" s="2" customFormat="1" x14ac:dyDescent="0.25">
      <c r="A142" s="19"/>
      <c r="B142" s="19"/>
      <c r="C142" s="14"/>
      <c r="D142" s="19"/>
      <c r="E142" s="14"/>
      <c r="F142" s="14"/>
      <c r="G142" s="14"/>
    </row>
    <row r="143" spans="1:7" s="2" customFormat="1" x14ac:dyDescent="0.25">
      <c r="A143" s="19"/>
      <c r="B143" s="19"/>
      <c r="C143" s="14"/>
      <c r="D143" s="19"/>
      <c r="E143" s="14"/>
      <c r="F143" s="14"/>
      <c r="G143" s="14"/>
    </row>
    <row r="144" spans="1:7" s="2" customFormat="1" x14ac:dyDescent="0.25">
      <c r="A144" s="19"/>
      <c r="B144" s="19"/>
      <c r="C144" s="14"/>
      <c r="D144" s="19"/>
      <c r="E144" s="14"/>
      <c r="F144" s="14"/>
      <c r="G144" s="14"/>
    </row>
    <row r="145" spans="1:7" s="2" customFormat="1" x14ac:dyDescent="0.25">
      <c r="A145" s="19"/>
      <c r="B145" s="19"/>
      <c r="C145" s="14"/>
      <c r="D145" s="19"/>
      <c r="E145" s="14"/>
      <c r="F145" s="14"/>
      <c r="G145" s="14"/>
    </row>
    <row r="146" spans="1:7" s="2" customFormat="1" x14ac:dyDescent="0.25">
      <c r="A146" s="19"/>
      <c r="B146" s="19"/>
      <c r="C146" s="14"/>
      <c r="D146" s="19"/>
      <c r="E146" s="14"/>
      <c r="F146" s="14"/>
      <c r="G146" s="14"/>
    </row>
    <row r="147" spans="1:7" s="2" customFormat="1" x14ac:dyDescent="0.25">
      <c r="A147" s="19"/>
      <c r="B147" s="19"/>
      <c r="C147" s="14"/>
      <c r="D147" s="19"/>
      <c r="E147" s="14"/>
      <c r="F147" s="14"/>
      <c r="G147" s="14"/>
    </row>
    <row r="148" spans="1:7" s="2" customFormat="1" x14ac:dyDescent="0.25">
      <c r="A148" s="19"/>
      <c r="B148" s="19"/>
      <c r="C148" s="14"/>
      <c r="D148" s="19"/>
      <c r="E148" s="14"/>
      <c r="F148" s="14"/>
      <c r="G148" s="14"/>
    </row>
  </sheetData>
  <phoneticPr fontId="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49"/>
  <sheetViews>
    <sheetView zoomScale="81" zoomScaleNormal="81" workbookViewId="0">
      <selection activeCell="F20" sqref="F20"/>
    </sheetView>
  </sheetViews>
  <sheetFormatPr defaultColWidth="11.36328125" defaultRowHeight="12.5" x14ac:dyDescent="0.25"/>
  <cols>
    <col min="1" max="1" width="6.08984375" style="16" bestFit="1" customWidth="1"/>
    <col min="2" max="2" width="19" style="16" bestFit="1" customWidth="1"/>
    <col min="3" max="3" width="18.81640625" style="16" bestFit="1" customWidth="1"/>
    <col min="4" max="5" width="7.36328125" style="16" customWidth="1"/>
    <col min="6" max="6" width="10" style="14" customWidth="1"/>
    <col min="7" max="7" width="255.6328125" style="1" hidden="1" customWidth="1"/>
    <col min="8" max="16384" width="11.36328125" style="1"/>
  </cols>
  <sheetData>
    <row r="1" spans="1:13" s="33" customFormat="1" ht="14.15" customHeight="1" thickBot="1" x14ac:dyDescent="0.35">
      <c r="A1" s="77" t="s">
        <v>80</v>
      </c>
      <c r="B1" s="78"/>
      <c r="C1" s="78"/>
      <c r="D1" s="77"/>
      <c r="E1" s="77"/>
      <c r="F1" s="100"/>
      <c r="G1" s="93"/>
      <c r="H1" s="94"/>
      <c r="I1" s="94"/>
      <c r="J1" s="94"/>
      <c r="K1" s="94"/>
      <c r="L1" s="94"/>
      <c r="M1" s="94"/>
    </row>
    <row r="2" spans="1:13" s="110" customFormat="1" ht="14.15" customHeight="1" x14ac:dyDescent="0.3">
      <c r="A2" s="105" t="s">
        <v>16</v>
      </c>
      <c r="B2" s="106" t="s">
        <v>12</v>
      </c>
      <c r="C2" s="106" t="s">
        <v>56</v>
      </c>
      <c r="D2" s="105" t="s">
        <v>57</v>
      </c>
      <c r="E2" s="105" t="s">
        <v>58</v>
      </c>
      <c r="F2" s="106" t="s">
        <v>19</v>
      </c>
      <c r="G2" s="107" t="s">
        <v>20</v>
      </c>
      <c r="H2" s="109" t="s">
        <v>15</v>
      </c>
      <c r="I2" s="109"/>
      <c r="J2" s="109"/>
      <c r="K2" s="109"/>
      <c r="L2" s="109"/>
      <c r="M2" s="109"/>
    </row>
    <row r="3" spans="1:13" s="33" customFormat="1" ht="14.15" customHeight="1" thickBot="1" x14ac:dyDescent="0.35">
      <c r="A3" s="143"/>
      <c r="B3" s="144">
        <v>30</v>
      </c>
      <c r="C3" s="144">
        <v>30</v>
      </c>
      <c r="D3" s="161">
        <v>20</v>
      </c>
      <c r="E3" s="161">
        <v>10</v>
      </c>
      <c r="F3" s="144">
        <f>SUM(B3:E3)</f>
        <v>90</v>
      </c>
      <c r="G3" s="146"/>
      <c r="H3" s="94"/>
      <c r="I3" s="94"/>
      <c r="J3" s="94"/>
      <c r="K3" s="94"/>
      <c r="L3" s="94"/>
      <c r="M3" s="94"/>
    </row>
    <row r="4" spans="1:13" s="109" customFormat="1" ht="14.15" customHeight="1" thickBot="1" x14ac:dyDescent="0.35">
      <c r="A4" s="166" t="s">
        <v>104</v>
      </c>
      <c r="B4" s="167">
        <v>30</v>
      </c>
      <c r="C4" s="167">
        <v>30</v>
      </c>
      <c r="D4" s="175">
        <v>20</v>
      </c>
      <c r="E4" s="175">
        <v>0</v>
      </c>
      <c r="F4" s="106">
        <f>SUM(B4:E4)</f>
        <v>80</v>
      </c>
      <c r="G4" s="109" t="s">
        <v>221</v>
      </c>
      <c r="H4" s="109">
        <f>((F4/90)*100)</f>
        <v>88.888888888888886</v>
      </c>
    </row>
    <row r="5" spans="1:13" s="36" customFormat="1" ht="14.15" customHeight="1" thickBot="1" x14ac:dyDescent="0.35">
      <c r="A5" s="34" t="s">
        <v>103</v>
      </c>
      <c r="B5" s="46">
        <v>30</v>
      </c>
      <c r="C5" s="46">
        <v>30</v>
      </c>
      <c r="D5" s="37">
        <v>20</v>
      </c>
      <c r="E5" s="37">
        <v>10</v>
      </c>
      <c r="F5" s="106">
        <f t="shared" ref="F5:F32" si="0">SUM(B5:E5)</f>
        <v>90</v>
      </c>
      <c r="H5" s="109">
        <f t="shared" ref="H5:H32" si="1">((F5/90)*100)</f>
        <v>100</v>
      </c>
    </row>
    <row r="6" spans="1:13" s="36" customFormat="1" ht="14.15" customHeight="1" thickBot="1" x14ac:dyDescent="0.35">
      <c r="A6" s="34" t="s">
        <v>198</v>
      </c>
      <c r="B6" s="46">
        <v>30</v>
      </c>
      <c r="C6" s="46">
        <v>26</v>
      </c>
      <c r="D6" s="37">
        <v>20</v>
      </c>
      <c r="E6" s="37">
        <v>10</v>
      </c>
      <c r="F6" s="106">
        <f t="shared" si="0"/>
        <v>86</v>
      </c>
      <c r="G6" s="36" t="s">
        <v>222</v>
      </c>
      <c r="H6" s="109">
        <f t="shared" si="1"/>
        <v>95.555555555555557</v>
      </c>
    </row>
    <row r="7" spans="1:13" s="36" customFormat="1" ht="14.15" customHeight="1" thickBot="1" x14ac:dyDescent="0.35">
      <c r="A7" s="34" t="s">
        <v>96</v>
      </c>
      <c r="B7" s="46">
        <v>30</v>
      </c>
      <c r="C7" s="46">
        <v>30</v>
      </c>
      <c r="D7" s="37">
        <v>20</v>
      </c>
      <c r="E7" s="37">
        <v>10</v>
      </c>
      <c r="F7" s="106">
        <f t="shared" si="0"/>
        <v>90</v>
      </c>
      <c r="H7" s="109">
        <f t="shared" si="1"/>
        <v>100</v>
      </c>
    </row>
    <row r="8" spans="1:13" s="36" customFormat="1" ht="13.5" customHeight="1" thickBot="1" x14ac:dyDescent="0.35">
      <c r="A8" s="34"/>
      <c r="B8" s="193"/>
      <c r="C8" s="195"/>
      <c r="D8" s="193"/>
      <c r="E8" s="193"/>
      <c r="F8" s="183">
        <f>0.5*SUM(B8:E8)</f>
        <v>0</v>
      </c>
      <c r="G8" s="36" t="s">
        <v>220</v>
      </c>
      <c r="H8" s="109">
        <f t="shared" si="1"/>
        <v>0</v>
      </c>
    </row>
    <row r="9" spans="1:13" s="36" customFormat="1" ht="14.15" customHeight="1" thickBot="1" x14ac:dyDescent="0.35">
      <c r="A9" s="34" t="s">
        <v>84</v>
      </c>
      <c r="B9" s="46">
        <v>30</v>
      </c>
      <c r="C9" s="46">
        <v>30</v>
      </c>
      <c r="D9" s="37">
        <v>20</v>
      </c>
      <c r="E9" s="37">
        <v>10</v>
      </c>
      <c r="F9" s="106">
        <f t="shared" si="0"/>
        <v>90</v>
      </c>
      <c r="H9" s="109">
        <f t="shared" si="1"/>
        <v>100</v>
      </c>
    </row>
    <row r="10" spans="1:13" s="36" customFormat="1" ht="14.15" customHeight="1" thickBot="1" x14ac:dyDescent="0.35">
      <c r="A10" s="34"/>
      <c r="B10" s="187">
        <v>30</v>
      </c>
      <c r="C10" s="187">
        <v>30</v>
      </c>
      <c r="D10" s="187">
        <v>20</v>
      </c>
      <c r="E10" s="187">
        <v>10</v>
      </c>
      <c r="F10" s="183">
        <f>0.5*SUM(B10:E10)</f>
        <v>45</v>
      </c>
      <c r="G10" s="36" t="s">
        <v>220</v>
      </c>
      <c r="H10" s="109">
        <f t="shared" si="1"/>
        <v>50</v>
      </c>
    </row>
    <row r="11" spans="1:13" s="36" customFormat="1" ht="14.15" customHeight="1" thickBot="1" x14ac:dyDescent="0.35">
      <c r="A11" s="34" t="s">
        <v>89</v>
      </c>
      <c r="B11" s="46"/>
      <c r="C11" s="46"/>
      <c r="D11" s="37"/>
      <c r="E11" s="37"/>
      <c r="F11" s="106"/>
      <c r="H11" s="109">
        <f t="shared" si="1"/>
        <v>0</v>
      </c>
    </row>
    <row r="12" spans="1:13" s="36" customFormat="1" ht="14.15" customHeight="1" thickBot="1" x14ac:dyDescent="0.35">
      <c r="A12" s="34" t="s">
        <v>100</v>
      </c>
      <c r="B12" s="46">
        <v>30</v>
      </c>
      <c r="C12" s="46">
        <v>30</v>
      </c>
      <c r="D12" s="37">
        <v>20</v>
      </c>
      <c r="E12" s="37">
        <v>10</v>
      </c>
      <c r="F12" s="106">
        <f t="shared" si="0"/>
        <v>90</v>
      </c>
      <c r="H12" s="109">
        <f t="shared" si="1"/>
        <v>100</v>
      </c>
    </row>
    <row r="13" spans="1:13" s="36" customFormat="1" ht="14.15" customHeight="1" thickBot="1" x14ac:dyDescent="0.35">
      <c r="A13" s="35" t="s">
        <v>91</v>
      </c>
      <c r="B13" s="46">
        <v>30</v>
      </c>
      <c r="C13" s="46">
        <v>30</v>
      </c>
      <c r="D13" s="37">
        <v>20</v>
      </c>
      <c r="E13" s="37">
        <v>10</v>
      </c>
      <c r="F13" s="106">
        <f t="shared" si="0"/>
        <v>90</v>
      </c>
      <c r="H13" s="109">
        <f t="shared" si="1"/>
        <v>100</v>
      </c>
    </row>
    <row r="14" spans="1:13" s="36" customFormat="1" ht="14.15" customHeight="1" thickBot="1" x14ac:dyDescent="0.35">
      <c r="A14" s="34" t="s">
        <v>82</v>
      </c>
      <c r="B14" s="46">
        <v>30</v>
      </c>
      <c r="C14" s="46">
        <v>30</v>
      </c>
      <c r="D14" s="38">
        <v>20</v>
      </c>
      <c r="E14" s="38">
        <v>10</v>
      </c>
      <c r="F14" s="106">
        <f t="shared" si="0"/>
        <v>90</v>
      </c>
      <c r="H14" s="109">
        <f t="shared" si="1"/>
        <v>100</v>
      </c>
    </row>
    <row r="15" spans="1:13" s="36" customFormat="1" ht="14.15" customHeight="1" thickBot="1" x14ac:dyDescent="0.35">
      <c r="A15" s="35" t="s">
        <v>85</v>
      </c>
      <c r="B15" s="46">
        <v>30</v>
      </c>
      <c r="C15" s="46">
        <v>30</v>
      </c>
      <c r="D15" s="38">
        <v>20</v>
      </c>
      <c r="E15" s="38">
        <v>10</v>
      </c>
      <c r="F15" s="106">
        <f t="shared" si="0"/>
        <v>90</v>
      </c>
      <c r="H15" s="109">
        <f t="shared" si="1"/>
        <v>100</v>
      </c>
    </row>
    <row r="16" spans="1:13" s="36" customFormat="1" ht="14.15" customHeight="1" thickBot="1" x14ac:dyDescent="0.35">
      <c r="A16" s="35" t="s">
        <v>94</v>
      </c>
      <c r="B16" s="46">
        <v>30</v>
      </c>
      <c r="C16" s="46">
        <v>28</v>
      </c>
      <c r="D16" s="38">
        <v>16</v>
      </c>
      <c r="E16" s="38">
        <v>0</v>
      </c>
      <c r="F16" s="106">
        <f t="shared" si="0"/>
        <v>74</v>
      </c>
      <c r="G16" s="192" t="s">
        <v>223</v>
      </c>
      <c r="H16" s="109">
        <f t="shared" si="1"/>
        <v>82.222222222222214</v>
      </c>
    </row>
    <row r="17" spans="1:8" s="36" customFormat="1" ht="14.15" customHeight="1" thickBot="1" x14ac:dyDescent="0.35">
      <c r="A17" s="35" t="s">
        <v>90</v>
      </c>
      <c r="B17" s="46">
        <v>30</v>
      </c>
      <c r="C17" s="46">
        <v>28</v>
      </c>
      <c r="D17" s="38">
        <v>20</v>
      </c>
      <c r="E17" s="38">
        <v>10</v>
      </c>
      <c r="F17" s="106">
        <f t="shared" si="0"/>
        <v>88</v>
      </c>
      <c r="G17" s="39" t="s">
        <v>224</v>
      </c>
      <c r="H17" s="109">
        <f t="shared" si="1"/>
        <v>97.777777777777771</v>
      </c>
    </row>
    <row r="18" spans="1:8" s="36" customFormat="1" ht="13.5" customHeight="1" thickBot="1" x14ac:dyDescent="0.35">
      <c r="A18" s="35" t="s">
        <v>98</v>
      </c>
      <c r="B18" s="46">
        <v>30</v>
      </c>
      <c r="C18" s="46">
        <v>20</v>
      </c>
      <c r="D18" s="38">
        <v>20</v>
      </c>
      <c r="E18" s="38">
        <v>10</v>
      </c>
      <c r="F18" s="106">
        <f t="shared" si="0"/>
        <v>80</v>
      </c>
      <c r="G18" s="39" t="s">
        <v>225</v>
      </c>
      <c r="H18" s="109">
        <f t="shared" si="1"/>
        <v>88.888888888888886</v>
      </c>
    </row>
    <row r="19" spans="1:8" s="36" customFormat="1" ht="14.15" customHeight="1" thickBot="1" x14ac:dyDescent="0.35">
      <c r="A19" s="35" t="s">
        <v>88</v>
      </c>
      <c r="B19" s="46">
        <v>30</v>
      </c>
      <c r="C19" s="46">
        <v>30</v>
      </c>
      <c r="D19" s="38">
        <v>20</v>
      </c>
      <c r="E19" s="38">
        <v>10</v>
      </c>
      <c r="F19" s="106">
        <f t="shared" si="0"/>
        <v>90</v>
      </c>
      <c r="H19" s="109">
        <f t="shared" si="1"/>
        <v>100</v>
      </c>
    </row>
    <row r="20" spans="1:8" s="36" customFormat="1" ht="14.15" customHeight="1" thickBot="1" x14ac:dyDescent="0.35">
      <c r="A20" s="34" t="s">
        <v>95</v>
      </c>
      <c r="B20" s="47">
        <v>30</v>
      </c>
      <c r="C20" s="46">
        <v>28</v>
      </c>
      <c r="D20" s="38">
        <v>8</v>
      </c>
      <c r="E20" s="38">
        <v>10</v>
      </c>
      <c r="F20" s="106">
        <f t="shared" si="0"/>
        <v>76</v>
      </c>
      <c r="G20" s="36" t="s">
        <v>219</v>
      </c>
      <c r="H20" s="109">
        <f t="shared" si="1"/>
        <v>84.444444444444443</v>
      </c>
    </row>
    <row r="21" spans="1:8" s="36" customFormat="1" ht="14.15" customHeight="1" thickBot="1" x14ac:dyDescent="0.35">
      <c r="A21" s="35" t="s">
        <v>102</v>
      </c>
      <c r="B21" s="46">
        <v>0</v>
      </c>
      <c r="C21" s="46">
        <v>27</v>
      </c>
      <c r="D21" s="38">
        <v>16</v>
      </c>
      <c r="E21" s="38">
        <v>10</v>
      </c>
      <c r="F21" s="106">
        <f t="shared" si="0"/>
        <v>53</v>
      </c>
      <c r="G21" s="40" t="s">
        <v>226</v>
      </c>
      <c r="H21" s="109">
        <f t="shared" si="1"/>
        <v>58.888888888888893</v>
      </c>
    </row>
    <row r="22" spans="1:8" s="36" customFormat="1" ht="14.15" customHeight="1" thickBot="1" x14ac:dyDescent="0.35">
      <c r="A22" s="35" t="s">
        <v>81</v>
      </c>
      <c r="B22" s="187">
        <v>30</v>
      </c>
      <c r="C22" s="187">
        <v>30</v>
      </c>
      <c r="D22" s="193">
        <v>20</v>
      </c>
      <c r="E22" s="193">
        <v>10</v>
      </c>
      <c r="F22" s="183">
        <f>0.5*SUM(B22:E22)</f>
        <v>45</v>
      </c>
      <c r="G22" s="36" t="s">
        <v>216</v>
      </c>
      <c r="H22" s="109">
        <f t="shared" si="1"/>
        <v>50</v>
      </c>
    </row>
    <row r="23" spans="1:8" s="36" customFormat="1" ht="13.5" customHeight="1" thickBot="1" x14ac:dyDescent="0.35">
      <c r="A23" s="35" t="s">
        <v>97</v>
      </c>
      <c r="B23" s="187">
        <v>0</v>
      </c>
      <c r="C23" s="187">
        <v>0</v>
      </c>
      <c r="D23" s="193">
        <v>0</v>
      </c>
      <c r="E23" s="193">
        <v>0</v>
      </c>
      <c r="F23" s="183">
        <f>0.5*SUM(B23:E23)</f>
        <v>0</v>
      </c>
      <c r="G23" s="36" t="s">
        <v>229</v>
      </c>
      <c r="H23" s="109">
        <f t="shared" si="1"/>
        <v>0</v>
      </c>
    </row>
    <row r="24" spans="1:8" s="36" customFormat="1" ht="14.15" customHeight="1" thickBot="1" x14ac:dyDescent="0.35">
      <c r="A24" s="35" t="s">
        <v>93</v>
      </c>
      <c r="B24" s="46">
        <v>30</v>
      </c>
      <c r="C24" s="46">
        <v>28</v>
      </c>
      <c r="D24" s="38">
        <v>16</v>
      </c>
      <c r="E24" s="38">
        <v>10</v>
      </c>
      <c r="F24" s="106">
        <f t="shared" si="0"/>
        <v>84</v>
      </c>
      <c r="G24" s="36" t="s">
        <v>227</v>
      </c>
      <c r="H24" s="109">
        <f t="shared" si="1"/>
        <v>93.333333333333329</v>
      </c>
    </row>
    <row r="25" spans="1:8" s="36" customFormat="1" ht="13.5" customHeight="1" thickBot="1" x14ac:dyDescent="0.35">
      <c r="A25" s="34" t="s">
        <v>86</v>
      </c>
      <c r="B25" s="46">
        <v>30</v>
      </c>
      <c r="C25" s="46">
        <v>30</v>
      </c>
      <c r="D25" s="38">
        <v>20</v>
      </c>
      <c r="E25" s="38">
        <v>10</v>
      </c>
      <c r="F25" s="106">
        <f t="shared" si="0"/>
        <v>90</v>
      </c>
      <c r="H25" s="109">
        <f t="shared" si="1"/>
        <v>100</v>
      </c>
    </row>
    <row r="26" spans="1:8" s="36" customFormat="1" ht="14.15" customHeight="1" thickBot="1" x14ac:dyDescent="0.35">
      <c r="A26" s="34" t="s">
        <v>92</v>
      </c>
      <c r="B26" s="46">
        <v>30</v>
      </c>
      <c r="C26" s="46">
        <v>28</v>
      </c>
      <c r="D26" s="38">
        <v>20</v>
      </c>
      <c r="E26" s="38">
        <v>10</v>
      </c>
      <c r="F26" s="106">
        <f t="shared" si="0"/>
        <v>88</v>
      </c>
      <c r="G26" s="36" t="s">
        <v>228</v>
      </c>
      <c r="H26" s="109">
        <f t="shared" si="1"/>
        <v>97.777777777777771</v>
      </c>
    </row>
    <row r="27" spans="1:8" s="36" customFormat="1" ht="14.15" customHeight="1" thickBot="1" x14ac:dyDescent="0.35">
      <c r="A27" s="34" t="s">
        <v>105</v>
      </c>
      <c r="B27" s="46">
        <v>30</v>
      </c>
      <c r="C27" s="46">
        <v>30</v>
      </c>
      <c r="D27" s="38">
        <v>20</v>
      </c>
      <c r="E27" s="38">
        <v>10</v>
      </c>
      <c r="F27" s="106">
        <f t="shared" si="0"/>
        <v>90</v>
      </c>
      <c r="H27" s="109">
        <f t="shared" si="1"/>
        <v>100</v>
      </c>
    </row>
    <row r="28" spans="1:8" s="36" customFormat="1" ht="14.15" customHeight="1" thickBot="1" x14ac:dyDescent="0.35">
      <c r="A28" s="34" t="s">
        <v>101</v>
      </c>
      <c r="B28" s="46">
        <v>30</v>
      </c>
      <c r="C28" s="46">
        <v>30</v>
      </c>
      <c r="D28" s="38">
        <v>20</v>
      </c>
      <c r="E28" s="38">
        <v>10</v>
      </c>
      <c r="F28" s="106">
        <f t="shared" si="0"/>
        <v>90</v>
      </c>
      <c r="H28" s="109">
        <f t="shared" si="1"/>
        <v>100</v>
      </c>
    </row>
    <row r="29" spans="1:8" s="36" customFormat="1" ht="14.15" customHeight="1" thickBot="1" x14ac:dyDescent="0.35">
      <c r="A29" s="35" t="s">
        <v>87</v>
      </c>
      <c r="B29" s="46">
        <v>30</v>
      </c>
      <c r="C29" s="46">
        <v>30</v>
      </c>
      <c r="D29" s="38">
        <v>20</v>
      </c>
      <c r="E29" s="38">
        <v>10</v>
      </c>
      <c r="F29" s="106">
        <f t="shared" si="0"/>
        <v>90</v>
      </c>
      <c r="H29" s="109">
        <f t="shared" si="1"/>
        <v>100</v>
      </c>
    </row>
    <row r="30" spans="1:8" s="36" customFormat="1" ht="14.15" customHeight="1" thickBot="1" x14ac:dyDescent="0.35">
      <c r="A30" s="34" t="s">
        <v>83</v>
      </c>
      <c r="B30" s="46">
        <v>30</v>
      </c>
      <c r="C30" s="46">
        <v>30</v>
      </c>
      <c r="D30" s="38">
        <v>20</v>
      </c>
      <c r="E30" s="38">
        <v>10</v>
      </c>
      <c r="F30" s="106">
        <f t="shared" si="0"/>
        <v>90</v>
      </c>
      <c r="H30" s="109">
        <f t="shared" si="1"/>
        <v>100</v>
      </c>
    </row>
    <row r="31" spans="1:8" s="36" customFormat="1" ht="14.15" customHeight="1" thickBot="1" x14ac:dyDescent="0.35">
      <c r="A31" s="35" t="s">
        <v>99</v>
      </c>
      <c r="B31" s="46">
        <v>30</v>
      </c>
      <c r="C31" s="46">
        <v>28</v>
      </c>
      <c r="D31" s="38">
        <v>20</v>
      </c>
      <c r="E31" s="38">
        <v>10</v>
      </c>
      <c r="F31" s="106">
        <f t="shared" si="0"/>
        <v>88</v>
      </c>
      <c r="G31" s="36" t="s">
        <v>218</v>
      </c>
      <c r="H31" s="109">
        <f t="shared" si="1"/>
        <v>97.777777777777771</v>
      </c>
    </row>
    <row r="32" spans="1:8" s="112" customFormat="1" ht="14.15" customHeight="1" thickBot="1" x14ac:dyDescent="0.35">
      <c r="A32" s="134" t="s">
        <v>84</v>
      </c>
      <c r="B32" s="130">
        <v>30</v>
      </c>
      <c r="C32" s="130">
        <v>30</v>
      </c>
      <c r="D32" s="137">
        <v>20</v>
      </c>
      <c r="E32" s="137">
        <v>10</v>
      </c>
      <c r="F32" s="106">
        <f t="shared" si="0"/>
        <v>90</v>
      </c>
      <c r="G32" s="129"/>
      <c r="H32" s="109">
        <f t="shared" si="1"/>
        <v>100</v>
      </c>
    </row>
    <row r="33" spans="1:7" s="2" customFormat="1" ht="13.5" customHeight="1" x14ac:dyDescent="0.25">
      <c r="A33" s="14"/>
      <c r="B33" s="14"/>
      <c r="C33" s="14"/>
      <c r="D33" s="14"/>
      <c r="E33" s="14"/>
      <c r="F33" s="14"/>
      <c r="G33" s="7"/>
    </row>
    <row r="34" spans="1:7" s="2" customFormat="1" ht="13.5" customHeight="1" x14ac:dyDescent="0.25">
      <c r="A34" s="14"/>
      <c r="B34" s="14"/>
      <c r="C34" s="14"/>
      <c r="D34" s="14"/>
      <c r="E34" s="14"/>
      <c r="F34" s="14"/>
      <c r="G34" s="7"/>
    </row>
    <row r="35" spans="1:7" s="2" customFormat="1" ht="13.5" customHeight="1" x14ac:dyDescent="0.25">
      <c r="A35" s="14"/>
      <c r="B35" s="14"/>
      <c r="C35" s="14"/>
      <c r="D35" s="14"/>
      <c r="E35" s="14"/>
      <c r="F35" s="14"/>
      <c r="G35" s="7"/>
    </row>
    <row r="36" spans="1:7" s="2" customFormat="1" ht="13.5" customHeight="1" x14ac:dyDescent="0.25">
      <c r="A36" s="13"/>
      <c r="B36" s="14"/>
      <c r="C36" s="14"/>
      <c r="D36" s="13"/>
      <c r="E36" s="13"/>
      <c r="F36" s="14"/>
      <c r="G36" s="7"/>
    </row>
    <row r="37" spans="1:7" s="2" customFormat="1" ht="13.5" customHeight="1" x14ac:dyDescent="0.25">
      <c r="A37" s="13"/>
      <c r="B37" s="14"/>
      <c r="C37" s="14"/>
      <c r="D37" s="13"/>
      <c r="E37" s="13"/>
      <c r="F37" s="14"/>
      <c r="G37" s="7"/>
    </row>
    <row r="38" spans="1:7" s="2" customFormat="1" ht="13.5" customHeight="1" x14ac:dyDescent="0.25">
      <c r="A38" s="13"/>
      <c r="B38" s="14"/>
      <c r="C38" s="14"/>
      <c r="D38" s="13"/>
      <c r="E38" s="13"/>
      <c r="F38" s="14"/>
      <c r="G38" s="7"/>
    </row>
    <row r="39" spans="1:7" s="2" customFormat="1" ht="13.5" customHeight="1" x14ac:dyDescent="0.25">
      <c r="A39" s="13"/>
      <c r="B39" s="14"/>
      <c r="C39" s="14"/>
      <c r="D39" s="13"/>
      <c r="E39" s="13"/>
      <c r="F39" s="14"/>
      <c r="G39" s="7"/>
    </row>
    <row r="40" spans="1:7" s="2" customFormat="1" ht="13.5" customHeight="1" x14ac:dyDescent="0.25">
      <c r="A40" s="14"/>
      <c r="B40" s="14"/>
      <c r="C40" s="14"/>
      <c r="D40" s="14"/>
      <c r="E40" s="14"/>
      <c r="F40" s="14"/>
      <c r="G40" s="5"/>
    </row>
    <row r="41" spans="1:7" s="2" customFormat="1" ht="13.5" customHeight="1" x14ac:dyDescent="0.3">
      <c r="A41" s="12"/>
      <c r="B41" s="14"/>
      <c r="C41" s="14"/>
      <c r="D41" s="12"/>
      <c r="E41" s="12"/>
      <c r="F41" s="14"/>
      <c r="G41" s="7"/>
    </row>
    <row r="42" spans="1:7" s="2" customFormat="1" ht="13.5" customHeight="1" x14ac:dyDescent="0.25">
      <c r="A42" s="13"/>
      <c r="B42" s="13"/>
      <c r="C42" s="13"/>
      <c r="D42" s="13"/>
      <c r="E42" s="13"/>
      <c r="F42" s="13"/>
      <c r="G42" s="5"/>
    </row>
    <row r="43" spans="1:7" s="2" customFormat="1" ht="13.5" customHeight="1" x14ac:dyDescent="0.25">
      <c r="A43" s="14"/>
      <c r="B43" s="14"/>
      <c r="C43" s="14"/>
      <c r="D43" s="14"/>
      <c r="E43" s="14"/>
      <c r="F43" s="14"/>
      <c r="G43" s="7"/>
    </row>
    <row r="44" spans="1:7" ht="13.5" customHeight="1" x14ac:dyDescent="0.25">
      <c r="A44" s="13"/>
      <c r="B44" s="14"/>
      <c r="C44" s="14"/>
      <c r="D44" s="13"/>
      <c r="E44" s="13"/>
      <c r="G44" s="21"/>
    </row>
    <row r="45" spans="1:7" s="2" customFormat="1" ht="13.5" customHeight="1" x14ac:dyDescent="0.25">
      <c r="A45" s="13"/>
      <c r="B45" s="14"/>
      <c r="C45" s="14"/>
      <c r="D45" s="13"/>
      <c r="E45" s="13"/>
      <c r="F45" s="14"/>
      <c r="G45" s="21"/>
    </row>
    <row r="46" spans="1:7" s="2" customFormat="1" ht="13.5" customHeight="1" x14ac:dyDescent="0.25">
      <c r="A46" s="13"/>
      <c r="B46" s="14"/>
      <c r="C46" s="14"/>
      <c r="D46" s="13"/>
      <c r="E46" s="13"/>
      <c r="F46" s="14"/>
      <c r="G46" s="21"/>
    </row>
    <row r="47" spans="1:7" s="2" customFormat="1" ht="13.5" customHeight="1" x14ac:dyDescent="0.25">
      <c r="A47" s="13"/>
      <c r="B47" s="14"/>
      <c r="C47" s="14"/>
      <c r="D47" s="13"/>
      <c r="E47" s="13"/>
      <c r="F47" s="14"/>
      <c r="G47" s="9"/>
    </row>
    <row r="48" spans="1:7" s="2" customFormat="1" ht="13.5" customHeight="1" x14ac:dyDescent="0.25">
      <c r="A48" s="13"/>
      <c r="B48" s="14"/>
      <c r="C48" s="14"/>
      <c r="D48" s="13"/>
      <c r="E48" s="13"/>
      <c r="F48" s="14"/>
      <c r="G48" s="9"/>
    </row>
    <row r="49" spans="1:7" s="2" customFormat="1" ht="13.5" customHeight="1" x14ac:dyDescent="0.25">
      <c r="A49" s="13"/>
      <c r="B49" s="14"/>
      <c r="C49" s="14"/>
      <c r="D49" s="13"/>
      <c r="E49" s="13"/>
      <c r="F49" s="14"/>
      <c r="G49" s="9"/>
    </row>
    <row r="50" spans="1:7" s="2" customFormat="1" ht="13.5" customHeight="1" x14ac:dyDescent="0.25">
      <c r="A50" s="13"/>
      <c r="B50" s="14"/>
      <c r="C50" s="14"/>
      <c r="D50" s="13"/>
      <c r="E50" s="13"/>
      <c r="F50" s="14"/>
      <c r="G50" s="9"/>
    </row>
    <row r="51" spans="1:7" s="2" customFormat="1" ht="13.5" customHeight="1" x14ac:dyDescent="0.25">
      <c r="A51" s="14"/>
      <c r="B51" s="14"/>
      <c r="C51" s="14"/>
      <c r="D51" s="14"/>
      <c r="E51" s="14"/>
      <c r="F51" s="14"/>
      <c r="G51" s="9"/>
    </row>
    <row r="52" spans="1:7" s="2" customFormat="1" ht="13.5" customHeight="1" x14ac:dyDescent="0.25">
      <c r="A52" s="13"/>
      <c r="B52" s="13"/>
      <c r="C52" s="13"/>
      <c r="D52" s="13"/>
      <c r="E52" s="13"/>
      <c r="F52" s="14"/>
      <c r="G52" s="9"/>
    </row>
    <row r="53" spans="1:7" s="2" customFormat="1" ht="13.5" customHeight="1" x14ac:dyDescent="0.25">
      <c r="A53" s="13"/>
      <c r="B53" s="14"/>
      <c r="C53" s="14"/>
      <c r="D53" s="13"/>
      <c r="E53" s="13"/>
      <c r="F53" s="14"/>
      <c r="G53" s="21"/>
    </row>
    <row r="54" spans="1:7" s="2" customFormat="1" ht="13.5" customHeight="1" x14ac:dyDescent="0.25">
      <c r="A54" s="13"/>
      <c r="B54" s="14"/>
      <c r="C54" s="14"/>
      <c r="D54" s="13"/>
      <c r="E54" s="13"/>
      <c r="F54" s="14"/>
      <c r="G54" s="9"/>
    </row>
    <row r="55" spans="1:7" s="2" customFormat="1" ht="13.5" customHeight="1" x14ac:dyDescent="0.25">
      <c r="A55" s="13"/>
      <c r="B55" s="14"/>
      <c r="C55" s="14"/>
      <c r="D55" s="13"/>
      <c r="E55" s="13"/>
      <c r="F55" s="14"/>
      <c r="G55" s="21"/>
    </row>
    <row r="56" spans="1:7" s="2" customFormat="1" ht="13.5" customHeight="1" x14ac:dyDescent="0.25">
      <c r="A56" s="13"/>
      <c r="B56" s="14"/>
      <c r="C56" s="14"/>
      <c r="D56" s="13"/>
      <c r="E56" s="13"/>
      <c r="F56" s="14"/>
      <c r="G56" s="21"/>
    </row>
    <row r="57" spans="1:7" s="2" customFormat="1" ht="13.5" customHeight="1" x14ac:dyDescent="0.25">
      <c r="A57" s="13"/>
      <c r="B57" s="14"/>
      <c r="C57" s="14"/>
      <c r="D57" s="13"/>
      <c r="E57" s="13"/>
      <c r="F57" s="14"/>
      <c r="G57" s="9"/>
    </row>
    <row r="58" spans="1:7" s="2" customFormat="1" ht="13.5" customHeight="1" x14ac:dyDescent="0.25">
      <c r="A58" s="13"/>
      <c r="B58" s="14"/>
      <c r="C58" s="14"/>
      <c r="D58" s="13"/>
      <c r="E58" s="13"/>
      <c r="F58" s="14"/>
      <c r="G58" s="9"/>
    </row>
    <row r="59" spans="1:7" s="2" customFormat="1" ht="13.5" customHeight="1" x14ac:dyDescent="0.25">
      <c r="A59" s="13"/>
      <c r="B59" s="14"/>
      <c r="C59" s="14"/>
      <c r="D59" s="13"/>
      <c r="E59" s="13"/>
      <c r="F59" s="14"/>
      <c r="G59" s="21"/>
    </row>
    <row r="60" spans="1:7" s="2" customFormat="1" ht="13.5" customHeight="1" x14ac:dyDescent="0.25">
      <c r="A60" s="13"/>
      <c r="B60" s="14"/>
      <c r="C60" s="14"/>
      <c r="D60" s="13"/>
      <c r="E60" s="13"/>
      <c r="F60" s="14"/>
      <c r="G60" s="9"/>
    </row>
    <row r="61" spans="1:7" s="2" customFormat="1" ht="13.5" customHeight="1" x14ac:dyDescent="0.25">
      <c r="A61" s="14"/>
      <c r="B61" s="14"/>
      <c r="C61" s="14"/>
      <c r="D61" s="14"/>
      <c r="E61" s="14"/>
      <c r="F61" s="14"/>
      <c r="G61" s="9"/>
    </row>
    <row r="62" spans="1:7" s="2" customFormat="1" ht="13.5" customHeight="1" x14ac:dyDescent="0.25">
      <c r="A62" s="14"/>
      <c r="B62" s="14"/>
      <c r="C62" s="14"/>
      <c r="D62" s="14"/>
      <c r="E62" s="14"/>
      <c r="F62" s="14"/>
      <c r="G62" s="9"/>
    </row>
    <row r="63" spans="1:7" s="2" customFormat="1" ht="13.5" customHeight="1" x14ac:dyDescent="0.25">
      <c r="A63" s="14"/>
      <c r="B63" s="14"/>
      <c r="C63" s="14"/>
      <c r="D63" s="14"/>
      <c r="E63" s="14"/>
      <c r="F63" s="14"/>
      <c r="G63" s="9"/>
    </row>
    <row r="64" spans="1:7" s="2" customFormat="1" ht="13.5" customHeight="1" x14ac:dyDescent="0.25">
      <c r="A64" s="14"/>
      <c r="B64" s="14"/>
      <c r="C64" s="14"/>
      <c r="D64" s="14"/>
      <c r="E64" s="14"/>
      <c r="F64" s="14"/>
      <c r="G64" s="9"/>
    </row>
    <row r="65" spans="1:7" s="2" customFormat="1" ht="13.5" customHeight="1" x14ac:dyDescent="0.25">
      <c r="A65" s="14"/>
      <c r="B65" s="14"/>
      <c r="C65" s="14"/>
      <c r="D65" s="14"/>
      <c r="E65" s="14"/>
      <c r="F65" s="14"/>
      <c r="G65" s="21"/>
    </row>
    <row r="66" spans="1:7" s="2" customFormat="1" ht="13.5" customHeight="1" x14ac:dyDescent="0.25">
      <c r="A66" s="14"/>
      <c r="B66" s="14"/>
      <c r="C66" s="14"/>
      <c r="D66" s="14"/>
      <c r="E66" s="14"/>
      <c r="F66" s="14"/>
      <c r="G66" s="21"/>
    </row>
    <row r="67" spans="1:7" s="2" customFormat="1" ht="13.5" customHeight="1" x14ac:dyDescent="0.25">
      <c r="A67" s="13"/>
      <c r="B67" s="14"/>
      <c r="C67" s="14"/>
      <c r="D67" s="13"/>
      <c r="E67" s="13"/>
      <c r="F67" s="14"/>
      <c r="G67" s="21"/>
    </row>
    <row r="68" spans="1:7" s="2" customFormat="1" ht="13.5" customHeight="1" x14ac:dyDescent="0.25">
      <c r="A68" s="14"/>
      <c r="B68" s="14"/>
      <c r="C68" s="14"/>
      <c r="D68" s="14"/>
      <c r="E68" s="14"/>
      <c r="F68" s="14"/>
      <c r="G68" s="9"/>
    </row>
    <row r="69" spans="1:7" s="2" customFormat="1" ht="13.5" customHeight="1" x14ac:dyDescent="0.25">
      <c r="A69" s="14"/>
      <c r="B69" s="14"/>
      <c r="C69" s="14"/>
      <c r="D69" s="14"/>
      <c r="E69" s="14"/>
      <c r="F69" s="14"/>
      <c r="G69" s="21"/>
    </row>
    <row r="70" spans="1:7" ht="13.5" customHeight="1" x14ac:dyDescent="0.25">
      <c r="A70" s="14"/>
      <c r="B70" s="14"/>
      <c r="C70" s="14"/>
      <c r="D70" s="14"/>
      <c r="E70" s="14"/>
      <c r="G70" s="7"/>
    </row>
    <row r="71" spans="1:7" ht="13.5" customHeight="1" x14ac:dyDescent="0.3">
      <c r="A71" s="12"/>
      <c r="B71" s="14"/>
      <c r="C71" s="14"/>
      <c r="D71" s="12"/>
      <c r="E71" s="12"/>
      <c r="G71" s="7"/>
    </row>
    <row r="72" spans="1:7" ht="13.5" customHeight="1" x14ac:dyDescent="0.25">
      <c r="A72" s="13"/>
      <c r="B72" s="13"/>
      <c r="C72" s="13"/>
      <c r="D72" s="13"/>
      <c r="E72" s="13"/>
      <c r="F72" s="13"/>
      <c r="G72" s="5"/>
    </row>
    <row r="73" spans="1:7" s="2" customFormat="1" ht="13.5" customHeight="1" x14ac:dyDescent="0.25">
      <c r="A73" s="14"/>
      <c r="B73" s="14"/>
      <c r="C73" s="14"/>
      <c r="D73" s="14"/>
      <c r="E73" s="14"/>
      <c r="F73" s="14"/>
      <c r="G73" s="7"/>
    </row>
    <row r="74" spans="1:7" s="2" customFormat="1" ht="13.5" customHeight="1" x14ac:dyDescent="0.25">
      <c r="A74" s="16"/>
      <c r="B74" s="14"/>
      <c r="C74" s="14"/>
      <c r="D74" s="16"/>
      <c r="E74" s="16"/>
      <c r="F74" s="14"/>
      <c r="G74" s="7"/>
    </row>
    <row r="75" spans="1:7" s="2" customFormat="1" ht="13.5" customHeight="1" x14ac:dyDescent="0.25">
      <c r="A75" s="16"/>
      <c r="B75" s="14"/>
      <c r="C75" s="14"/>
      <c r="D75" s="16"/>
      <c r="E75" s="16"/>
      <c r="F75" s="14"/>
      <c r="G75" s="7"/>
    </row>
    <row r="76" spans="1:7" s="2" customFormat="1" ht="13.5" customHeight="1" x14ac:dyDescent="0.25">
      <c r="A76" s="16"/>
      <c r="B76" s="14"/>
      <c r="C76" s="14"/>
      <c r="D76" s="16"/>
      <c r="E76" s="16"/>
      <c r="F76" s="14"/>
      <c r="G76" s="7"/>
    </row>
    <row r="77" spans="1:7" s="2" customFormat="1" ht="13.5" customHeight="1" x14ac:dyDescent="0.25">
      <c r="A77" s="16"/>
      <c r="B77" s="14"/>
      <c r="C77" s="14"/>
      <c r="D77" s="16"/>
      <c r="E77" s="16"/>
      <c r="F77" s="14"/>
      <c r="G77" s="7"/>
    </row>
    <row r="78" spans="1:7" s="2" customFormat="1" ht="13.5" customHeight="1" x14ac:dyDescent="0.25">
      <c r="A78" s="16"/>
      <c r="B78" s="14"/>
      <c r="C78" s="14"/>
      <c r="D78" s="16"/>
      <c r="E78" s="16"/>
      <c r="F78" s="14"/>
      <c r="G78" s="7"/>
    </row>
    <row r="79" spans="1:7" s="2" customFormat="1" ht="13.5" customHeight="1" x14ac:dyDescent="0.25">
      <c r="A79" s="16"/>
      <c r="B79" s="14"/>
      <c r="C79" s="14"/>
      <c r="D79" s="16"/>
      <c r="E79" s="16"/>
      <c r="F79" s="14"/>
      <c r="G79" s="7"/>
    </row>
    <row r="80" spans="1:7" s="2" customFormat="1" ht="13.5" customHeight="1" x14ac:dyDescent="0.25">
      <c r="A80" s="16"/>
      <c r="B80" s="14"/>
      <c r="C80" s="14"/>
      <c r="D80" s="16"/>
      <c r="E80" s="16"/>
      <c r="F80" s="14"/>
      <c r="G80" s="7"/>
    </row>
    <row r="81" spans="1:7" s="2" customFormat="1" ht="13.5" customHeight="1" x14ac:dyDescent="0.25">
      <c r="A81" s="16"/>
      <c r="B81" s="14"/>
      <c r="C81" s="14"/>
      <c r="D81" s="16"/>
      <c r="E81" s="16"/>
      <c r="F81" s="14"/>
      <c r="G81" s="7"/>
    </row>
    <row r="82" spans="1:7" s="2" customFormat="1" ht="13.5" customHeight="1" x14ac:dyDescent="0.25">
      <c r="A82" s="16"/>
      <c r="B82" s="14"/>
      <c r="C82" s="14"/>
      <c r="D82" s="16"/>
      <c r="E82" s="16"/>
      <c r="F82" s="14"/>
      <c r="G82" s="7"/>
    </row>
    <row r="83" spans="1:7" s="2" customFormat="1" ht="13.5" customHeight="1" x14ac:dyDescent="0.25">
      <c r="A83" s="16"/>
      <c r="B83" s="14"/>
      <c r="C83" s="14"/>
      <c r="D83" s="16"/>
      <c r="E83" s="16"/>
      <c r="F83" s="14"/>
      <c r="G83" s="7"/>
    </row>
    <row r="84" spans="1:7" s="2" customFormat="1" ht="13.5" customHeight="1" x14ac:dyDescent="0.25">
      <c r="A84" s="16"/>
      <c r="B84" s="14"/>
      <c r="C84" s="14"/>
      <c r="D84" s="16"/>
      <c r="E84" s="16"/>
      <c r="F84" s="14"/>
      <c r="G84" s="7"/>
    </row>
    <row r="85" spans="1:7" s="2" customFormat="1" ht="13.5" customHeight="1" x14ac:dyDescent="0.25">
      <c r="A85" s="16"/>
      <c r="B85" s="14"/>
      <c r="C85" s="14"/>
      <c r="D85" s="16"/>
      <c r="E85" s="16"/>
      <c r="F85" s="14"/>
      <c r="G85" s="7"/>
    </row>
    <row r="86" spans="1:7" s="2" customFormat="1" ht="13.5" customHeight="1" x14ac:dyDescent="0.25">
      <c r="A86" s="16"/>
      <c r="B86" s="14"/>
      <c r="C86" s="14"/>
      <c r="D86" s="16"/>
      <c r="E86" s="16"/>
      <c r="F86" s="14"/>
      <c r="G86" s="7"/>
    </row>
    <row r="87" spans="1:7" s="2" customFormat="1" ht="13.5" customHeight="1" x14ac:dyDescent="0.25">
      <c r="A87" s="16"/>
      <c r="B87" s="14"/>
      <c r="C87" s="14"/>
      <c r="D87" s="16"/>
      <c r="E87" s="16"/>
      <c r="F87" s="14"/>
      <c r="G87" s="7"/>
    </row>
    <row r="88" spans="1:7" s="2" customFormat="1" ht="13.5" customHeight="1" x14ac:dyDescent="0.25">
      <c r="A88" s="16"/>
      <c r="B88" s="14"/>
      <c r="C88" s="14"/>
      <c r="D88" s="16"/>
      <c r="E88" s="16"/>
      <c r="F88" s="14"/>
      <c r="G88" s="7"/>
    </row>
    <row r="89" spans="1:7" s="2" customFormat="1" ht="13.5" customHeight="1" x14ac:dyDescent="0.25">
      <c r="A89" s="16"/>
      <c r="B89" s="14"/>
      <c r="C89" s="14"/>
      <c r="D89" s="16"/>
      <c r="E89" s="16"/>
      <c r="F89" s="14"/>
      <c r="G89" s="7"/>
    </row>
    <row r="90" spans="1:7" s="2" customFormat="1" ht="13.5" customHeight="1" x14ac:dyDescent="0.25">
      <c r="A90" s="16"/>
      <c r="B90" s="14"/>
      <c r="C90" s="14"/>
      <c r="D90" s="16"/>
      <c r="E90" s="16"/>
      <c r="F90" s="14"/>
      <c r="G90" s="7"/>
    </row>
    <row r="91" spans="1:7" s="2" customFormat="1" ht="13.5" customHeight="1" x14ac:dyDescent="0.25">
      <c r="A91" s="16"/>
      <c r="B91" s="14"/>
      <c r="C91" s="14"/>
      <c r="D91" s="16"/>
      <c r="E91" s="16"/>
      <c r="F91" s="14"/>
      <c r="G91" s="7"/>
    </row>
    <row r="92" spans="1:7" s="2" customFormat="1" ht="13.5" customHeight="1" x14ac:dyDescent="0.25">
      <c r="A92" s="16"/>
      <c r="B92" s="14"/>
      <c r="C92" s="14"/>
      <c r="D92" s="16"/>
      <c r="E92" s="16"/>
      <c r="F92" s="14"/>
      <c r="G92" s="7"/>
    </row>
    <row r="93" spans="1:7" s="2" customFormat="1" ht="13.5" customHeight="1" x14ac:dyDescent="0.25">
      <c r="A93" s="16"/>
      <c r="B93" s="14"/>
      <c r="C93" s="14"/>
      <c r="D93" s="16"/>
      <c r="E93" s="16"/>
      <c r="F93" s="14"/>
      <c r="G93" s="7"/>
    </row>
    <row r="94" spans="1:7" s="2" customFormat="1" ht="13.5" customHeight="1" x14ac:dyDescent="0.25">
      <c r="A94" s="16"/>
      <c r="B94" s="14"/>
      <c r="C94" s="14"/>
      <c r="D94" s="16"/>
      <c r="E94" s="16"/>
      <c r="F94" s="14"/>
      <c r="G94" s="7"/>
    </row>
    <row r="95" spans="1:7" s="2" customFormat="1" ht="13.5" customHeight="1" x14ac:dyDescent="0.25">
      <c r="A95" s="16"/>
      <c r="B95" s="14"/>
      <c r="C95" s="14"/>
      <c r="D95" s="16"/>
      <c r="E95" s="16"/>
      <c r="F95" s="14"/>
      <c r="G95" s="7"/>
    </row>
    <row r="96" spans="1:7" s="2" customFormat="1" ht="13.5" customHeight="1" x14ac:dyDescent="0.25">
      <c r="A96" s="16"/>
      <c r="B96" s="14"/>
      <c r="C96" s="14"/>
      <c r="D96" s="16"/>
      <c r="E96" s="16"/>
      <c r="F96" s="14"/>
      <c r="G96" s="7"/>
    </row>
    <row r="97" spans="1:7" s="2" customFormat="1" ht="13.5" customHeight="1" x14ac:dyDescent="0.25">
      <c r="A97" s="16"/>
      <c r="B97" s="14"/>
      <c r="C97" s="14"/>
      <c r="D97" s="16"/>
      <c r="E97" s="16"/>
      <c r="F97" s="14"/>
      <c r="G97" s="7"/>
    </row>
    <row r="98" spans="1:7" s="2" customFormat="1" ht="13.5" customHeight="1" x14ac:dyDescent="0.25">
      <c r="A98" s="16"/>
      <c r="B98" s="14"/>
      <c r="C98" s="14"/>
      <c r="D98" s="16"/>
      <c r="E98" s="16"/>
      <c r="F98" s="14"/>
      <c r="G98" s="7"/>
    </row>
    <row r="99" spans="1:7" s="2" customFormat="1" ht="13.5" customHeight="1" x14ac:dyDescent="0.25">
      <c r="A99" s="13"/>
      <c r="B99" s="14"/>
      <c r="C99" s="14"/>
      <c r="D99" s="13"/>
      <c r="E99" s="13"/>
      <c r="F99" s="14"/>
      <c r="G99" s="7"/>
    </row>
    <row r="100" spans="1:7" s="2" customFormat="1" ht="13.5" customHeight="1" x14ac:dyDescent="0.25">
      <c r="A100" s="13"/>
      <c r="B100" s="14"/>
      <c r="C100" s="14"/>
      <c r="D100" s="13"/>
      <c r="E100" s="13"/>
      <c r="F100" s="14"/>
      <c r="G100" s="7"/>
    </row>
    <row r="101" spans="1:7" ht="13.5" customHeight="1" x14ac:dyDescent="0.3">
      <c r="A101" s="12"/>
      <c r="B101" s="14"/>
      <c r="C101" s="14"/>
      <c r="D101" s="12"/>
      <c r="E101" s="12"/>
      <c r="G101" s="7"/>
    </row>
    <row r="102" spans="1:7" ht="13.5" customHeight="1" x14ac:dyDescent="0.25">
      <c r="A102" s="13"/>
      <c r="B102" s="13"/>
      <c r="C102" s="13"/>
      <c r="D102" s="13"/>
      <c r="E102" s="13"/>
      <c r="F102" s="13"/>
      <c r="G102" s="5"/>
    </row>
    <row r="103" spans="1:7" s="2" customFormat="1" ht="13.5" customHeight="1" x14ac:dyDescent="0.25">
      <c r="A103" s="14"/>
      <c r="B103" s="14"/>
      <c r="C103" s="14"/>
      <c r="D103" s="14"/>
      <c r="E103" s="14"/>
      <c r="F103" s="14"/>
      <c r="G103" s="7"/>
    </row>
    <row r="104" spans="1:7" s="2" customFormat="1" ht="13.5" customHeight="1" x14ac:dyDescent="0.25">
      <c r="A104" s="14"/>
      <c r="B104" s="16"/>
      <c r="C104" s="16"/>
      <c r="D104" s="14"/>
      <c r="E104" s="14"/>
      <c r="F104" s="16"/>
      <c r="G104" s="1"/>
    </row>
    <row r="105" spans="1:7" s="2" customFormat="1" ht="13.5" customHeight="1" x14ac:dyDescent="0.25">
      <c r="A105" s="14"/>
      <c r="B105" s="16"/>
      <c r="C105" s="16"/>
      <c r="D105" s="14"/>
      <c r="E105" s="14"/>
      <c r="F105" s="16"/>
      <c r="G105" s="1"/>
    </row>
    <row r="106" spans="1:7" s="2" customFormat="1" ht="13.5" customHeight="1" x14ac:dyDescent="0.25">
      <c r="A106" s="14"/>
      <c r="B106" s="16"/>
      <c r="C106" s="16"/>
      <c r="D106" s="14"/>
      <c r="E106" s="14"/>
      <c r="F106" s="16"/>
      <c r="G106" s="1"/>
    </row>
    <row r="107" spans="1:7" s="2" customFormat="1" ht="13.5" customHeight="1" x14ac:dyDescent="0.25">
      <c r="A107" s="14"/>
      <c r="B107" s="16"/>
      <c r="C107" s="16"/>
      <c r="D107" s="14"/>
      <c r="E107" s="14"/>
      <c r="F107" s="16"/>
      <c r="G107" s="1"/>
    </row>
    <row r="108" spans="1:7" s="2" customFormat="1" ht="13.5" customHeight="1" x14ac:dyDescent="0.25">
      <c r="A108" s="14"/>
      <c r="B108" s="16"/>
      <c r="C108" s="16"/>
      <c r="D108" s="14"/>
      <c r="E108" s="14"/>
      <c r="F108" s="16"/>
      <c r="G108" s="1"/>
    </row>
    <row r="109" spans="1:7" s="2" customFormat="1" ht="13.5" customHeight="1" x14ac:dyDescent="0.25">
      <c r="A109" s="14"/>
      <c r="B109" s="16"/>
      <c r="C109" s="16"/>
      <c r="D109" s="14"/>
      <c r="E109" s="14"/>
      <c r="F109" s="16"/>
      <c r="G109" s="1"/>
    </row>
    <row r="110" spans="1:7" s="2" customFormat="1" ht="13.5" customHeight="1" x14ac:dyDescent="0.25">
      <c r="A110" s="14"/>
      <c r="B110" s="16"/>
      <c r="C110" s="16"/>
      <c r="D110" s="14"/>
      <c r="E110" s="14"/>
      <c r="F110" s="16"/>
      <c r="G110" s="1"/>
    </row>
    <row r="111" spans="1:7" s="2" customFormat="1" ht="13.5" customHeight="1" x14ac:dyDescent="0.25">
      <c r="A111" s="14"/>
      <c r="B111" s="16"/>
      <c r="C111" s="16"/>
      <c r="D111" s="14"/>
      <c r="E111" s="14"/>
      <c r="F111" s="16"/>
      <c r="G111" s="1"/>
    </row>
    <row r="112" spans="1:7" s="2" customFormat="1" ht="13.5" customHeight="1" x14ac:dyDescent="0.25">
      <c r="A112" s="14"/>
      <c r="B112" s="16"/>
      <c r="C112" s="16"/>
      <c r="D112" s="14"/>
      <c r="E112" s="14"/>
      <c r="F112" s="16"/>
      <c r="G112" s="1"/>
    </row>
    <row r="113" spans="1:7" s="2" customFormat="1" ht="13.5" customHeight="1" x14ac:dyDescent="0.25">
      <c r="A113" s="14"/>
      <c r="B113" s="16"/>
      <c r="C113" s="16"/>
      <c r="D113" s="14"/>
      <c r="E113" s="14"/>
      <c r="F113" s="16"/>
      <c r="G113" s="1"/>
    </row>
    <row r="114" spans="1:7" s="2" customFormat="1" ht="13.5" customHeight="1" x14ac:dyDescent="0.25">
      <c r="A114" s="14"/>
      <c r="B114" s="16"/>
      <c r="C114" s="16"/>
      <c r="D114" s="14"/>
      <c r="E114" s="14"/>
      <c r="F114" s="16"/>
      <c r="G114" s="1"/>
    </row>
    <row r="115" spans="1:7" s="2" customFormat="1" ht="13.5" customHeight="1" x14ac:dyDescent="0.25">
      <c r="A115" s="14"/>
      <c r="B115" s="16"/>
      <c r="C115" s="16"/>
      <c r="D115" s="14"/>
      <c r="E115" s="14"/>
      <c r="F115" s="16"/>
      <c r="G115" s="1"/>
    </row>
    <row r="116" spans="1:7" s="2" customFormat="1" ht="13.5" customHeight="1" x14ac:dyDescent="0.25">
      <c r="A116" s="14"/>
      <c r="B116" s="16"/>
      <c r="C116" s="16"/>
      <c r="D116" s="14"/>
      <c r="E116" s="14"/>
      <c r="F116" s="16"/>
      <c r="G116" s="1"/>
    </row>
    <row r="117" spans="1:7" s="2" customFormat="1" ht="13.5" customHeight="1" x14ac:dyDescent="0.35">
      <c r="A117" s="17"/>
      <c r="B117" s="16"/>
      <c r="C117" s="16"/>
      <c r="D117" s="17"/>
      <c r="E117" s="17"/>
      <c r="F117" s="16"/>
      <c r="G117" s="1"/>
    </row>
    <row r="118" spans="1:7" s="2" customFormat="1" ht="13.5" customHeight="1" x14ac:dyDescent="0.25">
      <c r="A118" s="14"/>
      <c r="B118" s="16"/>
      <c r="C118" s="16"/>
      <c r="D118" s="14"/>
      <c r="E118" s="14"/>
      <c r="F118" s="16"/>
      <c r="G118" s="1"/>
    </row>
    <row r="119" spans="1:7" s="2" customFormat="1" ht="13.5" customHeight="1" x14ac:dyDescent="0.25">
      <c r="A119" s="14"/>
      <c r="B119" s="16"/>
      <c r="C119" s="16"/>
      <c r="D119" s="14"/>
      <c r="E119" s="14"/>
      <c r="F119" s="16"/>
      <c r="G119" s="1"/>
    </row>
    <row r="120" spans="1:7" s="2" customFormat="1" ht="13.5" customHeight="1" x14ac:dyDescent="0.25">
      <c r="A120" s="14"/>
      <c r="B120" s="16"/>
      <c r="C120" s="16"/>
      <c r="D120" s="14"/>
      <c r="E120" s="14"/>
      <c r="F120" s="16"/>
      <c r="G120" s="1"/>
    </row>
    <row r="121" spans="1:7" s="2" customFormat="1" ht="13.5" customHeight="1" x14ac:dyDescent="0.25">
      <c r="A121" s="14"/>
      <c r="B121" s="16"/>
      <c r="C121" s="16"/>
      <c r="D121" s="14"/>
      <c r="E121" s="14"/>
      <c r="F121" s="16"/>
      <c r="G121" s="1"/>
    </row>
    <row r="122" spans="1:7" s="2" customFormat="1" ht="13.5" customHeight="1" x14ac:dyDescent="0.25">
      <c r="A122" s="14"/>
      <c r="B122" s="16"/>
      <c r="C122" s="16"/>
      <c r="D122" s="14"/>
      <c r="E122" s="14"/>
      <c r="F122" s="16"/>
      <c r="G122" s="1"/>
    </row>
    <row r="123" spans="1:7" s="2" customFormat="1" ht="13.5" customHeight="1" x14ac:dyDescent="0.25">
      <c r="A123" s="14"/>
      <c r="B123" s="16"/>
      <c r="C123" s="16"/>
      <c r="D123" s="14"/>
      <c r="E123" s="14"/>
      <c r="F123" s="16"/>
      <c r="G123" s="1"/>
    </row>
    <row r="124" spans="1:7" s="2" customFormat="1" x14ac:dyDescent="0.25">
      <c r="A124" s="14"/>
      <c r="B124" s="16"/>
      <c r="C124" s="16"/>
      <c r="D124" s="14"/>
      <c r="E124" s="14"/>
      <c r="F124" s="16"/>
      <c r="G124" s="1"/>
    </row>
    <row r="125" spans="1:7" s="2" customFormat="1" x14ac:dyDescent="0.25">
      <c r="A125" s="14"/>
      <c r="B125" s="16"/>
      <c r="C125" s="16"/>
      <c r="D125" s="14"/>
      <c r="E125" s="14"/>
      <c r="F125" s="16"/>
      <c r="G125" s="1"/>
    </row>
    <row r="126" spans="1:7" s="2" customFormat="1" x14ac:dyDescent="0.25">
      <c r="A126" s="14"/>
      <c r="B126" s="16"/>
      <c r="C126" s="16"/>
      <c r="D126" s="14"/>
      <c r="E126" s="14"/>
      <c r="F126" s="16"/>
      <c r="G126" s="1"/>
    </row>
    <row r="127" spans="1:7" s="2" customFormat="1" x14ac:dyDescent="0.25">
      <c r="A127" s="14"/>
      <c r="B127" s="16"/>
      <c r="C127" s="16"/>
      <c r="D127" s="14"/>
      <c r="E127" s="14"/>
      <c r="F127" s="16"/>
      <c r="G127" s="1"/>
    </row>
    <row r="128" spans="1:7" s="2" customFormat="1" x14ac:dyDescent="0.25">
      <c r="A128" s="13"/>
      <c r="B128" s="14"/>
      <c r="C128" s="14"/>
      <c r="D128" s="13"/>
      <c r="E128" s="13"/>
      <c r="F128" s="14"/>
      <c r="G128" s="4"/>
    </row>
    <row r="129" spans="1:7" s="2" customFormat="1" x14ac:dyDescent="0.25">
      <c r="A129" s="13"/>
      <c r="B129" s="14"/>
      <c r="C129" s="14"/>
      <c r="D129" s="13"/>
      <c r="E129" s="13"/>
      <c r="F129" s="14"/>
      <c r="G129" s="7"/>
    </row>
    <row r="130" spans="1:7" s="2" customFormat="1" x14ac:dyDescent="0.25">
      <c r="A130" s="19"/>
      <c r="B130" s="19"/>
      <c r="C130" s="19"/>
      <c r="D130" s="19"/>
      <c r="E130" s="19"/>
      <c r="F130" s="14"/>
    </row>
    <row r="131" spans="1:7" s="2" customFormat="1" x14ac:dyDescent="0.25">
      <c r="A131" s="19"/>
      <c r="B131" s="19"/>
      <c r="C131" s="19"/>
      <c r="D131" s="19"/>
      <c r="E131" s="19"/>
      <c r="F131" s="14"/>
    </row>
    <row r="132" spans="1:7" s="2" customFormat="1" x14ac:dyDescent="0.25">
      <c r="A132" s="19"/>
      <c r="B132" s="19"/>
      <c r="C132" s="19"/>
      <c r="D132" s="19"/>
      <c r="E132" s="19"/>
      <c r="F132" s="14"/>
    </row>
    <row r="133" spans="1:7" s="2" customFormat="1" x14ac:dyDescent="0.25">
      <c r="A133" s="19"/>
      <c r="B133" s="19"/>
      <c r="C133" s="19"/>
      <c r="D133" s="19"/>
      <c r="E133" s="19"/>
      <c r="F133" s="14"/>
    </row>
    <row r="134" spans="1:7" s="2" customFormat="1" x14ac:dyDescent="0.25">
      <c r="A134" s="19"/>
      <c r="B134" s="19"/>
      <c r="C134" s="19"/>
      <c r="D134" s="19"/>
      <c r="E134" s="19"/>
      <c r="F134" s="14"/>
    </row>
    <row r="135" spans="1:7" s="2" customFormat="1" x14ac:dyDescent="0.25">
      <c r="A135" s="19"/>
      <c r="B135" s="19"/>
      <c r="C135" s="19"/>
      <c r="D135" s="19"/>
      <c r="E135" s="19"/>
      <c r="F135" s="14"/>
    </row>
    <row r="136" spans="1:7" s="2" customFormat="1" x14ac:dyDescent="0.25">
      <c r="A136" s="19"/>
      <c r="B136" s="19"/>
      <c r="C136" s="19"/>
      <c r="D136" s="19"/>
      <c r="E136" s="19"/>
      <c r="F136" s="14"/>
    </row>
    <row r="137" spans="1:7" s="2" customFormat="1" x14ac:dyDescent="0.25">
      <c r="A137" s="19"/>
      <c r="B137" s="19"/>
      <c r="C137" s="19"/>
      <c r="D137" s="19"/>
      <c r="E137" s="19"/>
      <c r="F137" s="14"/>
    </row>
    <row r="138" spans="1:7" s="2" customFormat="1" x14ac:dyDescent="0.25">
      <c r="A138" s="19"/>
      <c r="B138" s="19"/>
      <c r="C138" s="19"/>
      <c r="D138" s="19"/>
      <c r="E138" s="19"/>
      <c r="F138" s="14"/>
    </row>
    <row r="139" spans="1:7" s="2" customFormat="1" x14ac:dyDescent="0.25">
      <c r="A139" s="19"/>
      <c r="B139" s="19"/>
      <c r="C139" s="19"/>
      <c r="D139" s="19"/>
      <c r="E139" s="19"/>
      <c r="F139" s="14"/>
    </row>
    <row r="140" spans="1:7" s="2" customFormat="1" x14ac:dyDescent="0.25">
      <c r="A140" s="19"/>
      <c r="B140" s="19"/>
      <c r="C140" s="19"/>
      <c r="D140" s="19"/>
      <c r="E140" s="19"/>
      <c r="F140" s="14"/>
    </row>
    <row r="141" spans="1:7" s="2" customFormat="1" x14ac:dyDescent="0.25">
      <c r="A141" s="19"/>
      <c r="B141" s="19"/>
      <c r="C141" s="19"/>
      <c r="D141" s="19"/>
      <c r="E141" s="19"/>
      <c r="F141" s="14"/>
    </row>
    <row r="142" spans="1:7" s="2" customFormat="1" x14ac:dyDescent="0.25">
      <c r="A142" s="19"/>
      <c r="B142" s="19"/>
      <c r="C142" s="19"/>
      <c r="D142" s="19"/>
      <c r="E142" s="19"/>
      <c r="F142" s="14"/>
    </row>
    <row r="143" spans="1:7" s="2" customFormat="1" x14ac:dyDescent="0.25">
      <c r="A143" s="19"/>
      <c r="B143" s="19"/>
      <c r="C143" s="19"/>
      <c r="D143" s="19"/>
      <c r="E143" s="19"/>
      <c r="F143" s="14"/>
    </row>
    <row r="144" spans="1:7" s="2" customFormat="1" x14ac:dyDescent="0.25">
      <c r="A144" s="19"/>
      <c r="B144" s="19"/>
      <c r="C144" s="19"/>
      <c r="D144" s="19"/>
      <c r="E144" s="19"/>
      <c r="F144" s="14"/>
    </row>
    <row r="145" spans="1:6" s="2" customFormat="1" x14ac:dyDescent="0.25">
      <c r="A145" s="19"/>
      <c r="B145" s="19"/>
      <c r="C145" s="19"/>
      <c r="D145" s="19"/>
      <c r="E145" s="19"/>
      <c r="F145" s="14"/>
    </row>
    <row r="146" spans="1:6" s="2" customFormat="1" x14ac:dyDescent="0.25">
      <c r="A146" s="19"/>
      <c r="B146" s="19"/>
      <c r="C146" s="19"/>
      <c r="D146" s="19"/>
      <c r="E146" s="19"/>
      <c r="F146" s="14"/>
    </row>
    <row r="147" spans="1:6" s="2" customFormat="1" x14ac:dyDescent="0.25">
      <c r="A147" s="19"/>
      <c r="B147" s="19"/>
      <c r="C147" s="19"/>
      <c r="D147" s="19"/>
      <c r="E147" s="19"/>
      <c r="F147" s="14"/>
    </row>
    <row r="148" spans="1:6" s="2" customFormat="1" x14ac:dyDescent="0.25">
      <c r="A148" s="19"/>
      <c r="B148" s="19"/>
      <c r="C148" s="19"/>
      <c r="D148" s="19"/>
      <c r="E148" s="19"/>
      <c r="F148" s="14"/>
    </row>
    <row r="149" spans="1:6" s="2" customFormat="1" x14ac:dyDescent="0.25">
      <c r="A149" s="19"/>
      <c r="B149" s="19"/>
      <c r="C149" s="19"/>
      <c r="D149" s="19"/>
      <c r="E149" s="19"/>
      <c r="F149" s="14"/>
    </row>
  </sheetData>
  <phoneticPr fontId="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A1:J128"/>
  <sheetViews>
    <sheetView topLeftCell="F1" zoomScale="81" zoomScaleNormal="81" workbookViewId="0">
      <selection activeCell="F20" sqref="F20"/>
    </sheetView>
  </sheetViews>
  <sheetFormatPr defaultColWidth="11.36328125" defaultRowHeight="12.5" x14ac:dyDescent="0.25"/>
  <cols>
    <col min="1" max="1" width="7.36328125" style="61" customWidth="1"/>
    <col min="2" max="2" width="11.08984375" style="217" customWidth="1"/>
    <col min="3" max="3" width="16.81640625" style="61" customWidth="1"/>
    <col min="4" max="4" width="20.36328125" style="61" customWidth="1"/>
    <col min="5" max="5" width="16.08984375" style="57" bestFit="1" customWidth="1"/>
    <col min="6" max="6" width="13.08984375" style="218" bestFit="1" customWidth="1"/>
    <col min="7" max="7" width="29.08984375" style="58" bestFit="1" customWidth="1"/>
    <col min="8" max="8" width="20" style="58" bestFit="1" customWidth="1"/>
    <col min="9" max="9" width="25.08984375" style="58" customWidth="1"/>
    <col min="10" max="10" width="170.7265625" style="58" bestFit="1" customWidth="1"/>
    <col min="11" max="16384" width="11.36328125" style="58"/>
  </cols>
  <sheetData>
    <row r="1" spans="1:10" s="55" customFormat="1" ht="14.15" customHeight="1" thickBot="1" x14ac:dyDescent="0.35">
      <c r="A1" s="96" t="s">
        <v>65</v>
      </c>
      <c r="B1" s="198"/>
      <c r="C1" s="96"/>
      <c r="D1" s="97"/>
      <c r="E1" s="98"/>
      <c r="F1" s="207"/>
      <c r="G1" s="99"/>
      <c r="H1" s="99"/>
      <c r="I1" s="99"/>
      <c r="J1" s="99"/>
    </row>
    <row r="2" spans="1:10" s="123" customFormat="1" ht="27" customHeight="1" x14ac:dyDescent="0.3">
      <c r="A2" s="119" t="s">
        <v>16</v>
      </c>
      <c r="B2" s="208" t="s">
        <v>62</v>
      </c>
      <c r="C2" s="120" t="s">
        <v>61</v>
      </c>
      <c r="D2" s="120" t="s">
        <v>14</v>
      </c>
      <c r="E2" s="121" t="s">
        <v>59</v>
      </c>
      <c r="F2" s="209" t="s">
        <v>60</v>
      </c>
      <c r="G2" s="121" t="s">
        <v>63</v>
      </c>
      <c r="H2" s="122" t="s">
        <v>64</v>
      </c>
      <c r="I2" s="122" t="s">
        <v>73</v>
      </c>
      <c r="J2" s="122" t="s">
        <v>74</v>
      </c>
    </row>
    <row r="3" spans="1:10" s="55" customFormat="1" ht="14.15" customHeight="1" thickBot="1" x14ac:dyDescent="0.35">
      <c r="A3" s="157"/>
      <c r="B3" s="197">
        <v>5</v>
      </c>
      <c r="C3" s="181">
        <v>5</v>
      </c>
      <c r="D3" s="158">
        <v>5</v>
      </c>
      <c r="E3" s="159">
        <v>30</v>
      </c>
      <c r="F3" s="210">
        <v>45</v>
      </c>
      <c r="G3" s="159">
        <v>10</v>
      </c>
      <c r="H3" s="160">
        <f>SUM(B3:G3)</f>
        <v>100</v>
      </c>
      <c r="I3" s="160"/>
      <c r="J3" s="160"/>
    </row>
    <row r="4" spans="1:10" s="174" customFormat="1" ht="14.15" customHeight="1" thickBot="1" x14ac:dyDescent="0.35">
      <c r="A4" s="166" t="s">
        <v>104</v>
      </c>
      <c r="B4" s="211">
        <v>4.2</v>
      </c>
      <c r="C4" s="173">
        <v>4.75</v>
      </c>
      <c r="D4" s="173">
        <v>4</v>
      </c>
      <c r="E4" s="219">
        <v>29.666699999999999</v>
      </c>
      <c r="F4" s="211">
        <v>44</v>
      </c>
      <c r="G4" s="173">
        <v>3.5999999999999996</v>
      </c>
      <c r="H4" s="222">
        <f>SUM(B4:G4)</f>
        <v>90.216699999999989</v>
      </c>
      <c r="J4" s="109" t="s">
        <v>175</v>
      </c>
    </row>
    <row r="5" spans="1:10" s="72" customFormat="1" ht="14.15" customHeight="1" thickBot="1" x14ac:dyDescent="0.4">
      <c r="A5" s="34" t="s">
        <v>103</v>
      </c>
      <c r="B5" s="212">
        <v>4.5</v>
      </c>
      <c r="C5" s="66">
        <v>2</v>
      </c>
      <c r="D5" s="173">
        <v>5</v>
      </c>
      <c r="E5" s="220">
        <v>30</v>
      </c>
      <c r="F5" s="212">
        <v>44.5</v>
      </c>
      <c r="G5" s="56">
        <v>8.5</v>
      </c>
      <c r="H5" s="222">
        <f t="shared" ref="H5:H32" si="0">SUM(B5:G5)</f>
        <v>94.5</v>
      </c>
      <c r="J5" s="36" t="s">
        <v>186</v>
      </c>
    </row>
    <row r="6" spans="1:10" s="72" customFormat="1" ht="14.15" customHeight="1" thickBot="1" x14ac:dyDescent="0.4">
      <c r="A6" s="34" t="s">
        <v>198</v>
      </c>
      <c r="B6" s="212">
        <v>4.2</v>
      </c>
      <c r="C6" s="173">
        <v>4.75</v>
      </c>
      <c r="D6" s="173">
        <v>4</v>
      </c>
      <c r="E6" s="219">
        <v>29.666699999999999</v>
      </c>
      <c r="F6" s="212">
        <v>44</v>
      </c>
      <c r="G6" s="56">
        <v>7.3</v>
      </c>
      <c r="H6" s="222">
        <f t="shared" si="0"/>
        <v>93.916699999999992</v>
      </c>
      <c r="J6" s="109" t="s">
        <v>175</v>
      </c>
    </row>
    <row r="7" spans="1:10" s="72" customFormat="1" ht="14.15" customHeight="1" thickBot="1" x14ac:dyDescent="0.4">
      <c r="A7" s="34" t="s">
        <v>96</v>
      </c>
      <c r="B7" s="212">
        <v>4.8</v>
      </c>
      <c r="C7" s="66">
        <v>5</v>
      </c>
      <c r="D7" s="173">
        <v>5</v>
      </c>
      <c r="E7" s="220">
        <v>29.833333</v>
      </c>
      <c r="F7" s="212">
        <v>42.5</v>
      </c>
      <c r="G7" s="56">
        <v>10</v>
      </c>
      <c r="H7" s="222">
        <f t="shared" si="0"/>
        <v>97.133332999999993</v>
      </c>
      <c r="J7" s="36" t="s">
        <v>179</v>
      </c>
    </row>
    <row r="8" spans="1:10" s="72" customFormat="1" ht="14.15" customHeight="1" thickBot="1" x14ac:dyDescent="0.4">
      <c r="A8" s="34"/>
      <c r="B8" s="212">
        <v>4.8</v>
      </c>
      <c r="C8" s="66">
        <v>5</v>
      </c>
      <c r="D8" s="173">
        <v>5</v>
      </c>
      <c r="E8" s="220">
        <v>29.833333</v>
      </c>
      <c r="F8" s="212">
        <v>42.5</v>
      </c>
      <c r="G8" s="56">
        <v>9.1</v>
      </c>
      <c r="H8" s="222">
        <f t="shared" si="0"/>
        <v>96.233332999999988</v>
      </c>
      <c r="J8" s="36" t="s">
        <v>179</v>
      </c>
    </row>
    <row r="9" spans="1:10" s="72" customFormat="1" ht="14.15" customHeight="1" thickBot="1" x14ac:dyDescent="0.4">
      <c r="A9" s="34" t="s">
        <v>84</v>
      </c>
      <c r="B9" s="212">
        <v>4.7</v>
      </c>
      <c r="C9" s="66">
        <v>3.5</v>
      </c>
      <c r="D9" s="173">
        <v>5</v>
      </c>
      <c r="E9" s="220">
        <v>28</v>
      </c>
      <c r="F9" s="212">
        <v>43.5</v>
      </c>
      <c r="G9" s="56">
        <v>10</v>
      </c>
      <c r="H9" s="222">
        <f t="shared" si="0"/>
        <v>94.7</v>
      </c>
      <c r="J9" s="36" t="s">
        <v>178</v>
      </c>
    </row>
    <row r="10" spans="1:10" s="72" customFormat="1" ht="13.5" customHeight="1" thickBot="1" x14ac:dyDescent="0.4">
      <c r="A10" s="34"/>
      <c r="B10" s="212">
        <v>4.5</v>
      </c>
      <c r="C10" s="66">
        <v>4</v>
      </c>
      <c r="D10" s="173">
        <v>4</v>
      </c>
      <c r="E10" s="220">
        <v>28.16667</v>
      </c>
      <c r="F10" s="212">
        <v>38.5</v>
      </c>
      <c r="G10" s="56">
        <v>10</v>
      </c>
      <c r="H10" s="222">
        <f t="shared" si="0"/>
        <v>89.166669999999996</v>
      </c>
      <c r="J10" s="36" t="s">
        <v>187</v>
      </c>
    </row>
    <row r="11" spans="1:10" s="72" customFormat="1" ht="14.15" customHeight="1" thickBot="1" x14ac:dyDescent="0.4">
      <c r="A11" s="34" t="s">
        <v>89</v>
      </c>
      <c r="B11" s="212">
        <v>4.5</v>
      </c>
      <c r="C11" s="66">
        <v>4</v>
      </c>
      <c r="D11" s="173">
        <v>5</v>
      </c>
      <c r="E11" s="220">
        <v>28.16667</v>
      </c>
      <c r="F11" s="212">
        <v>38.5</v>
      </c>
      <c r="G11" s="56">
        <v>6.1</v>
      </c>
      <c r="H11" s="222">
        <f t="shared" si="0"/>
        <v>86.266669999999991</v>
      </c>
      <c r="J11" s="36" t="s">
        <v>187</v>
      </c>
    </row>
    <row r="12" spans="1:10" s="72" customFormat="1" ht="14.15" customHeight="1" thickBot="1" x14ac:dyDescent="0.35">
      <c r="A12" s="34" t="s">
        <v>100</v>
      </c>
      <c r="B12" s="200">
        <v>4.5</v>
      </c>
      <c r="C12" s="56">
        <v>2</v>
      </c>
      <c r="D12" s="173">
        <v>5</v>
      </c>
      <c r="E12" s="221">
        <v>30</v>
      </c>
      <c r="F12" s="200">
        <v>44.5</v>
      </c>
      <c r="G12" s="56">
        <v>10</v>
      </c>
      <c r="H12" s="222">
        <f t="shared" si="0"/>
        <v>96</v>
      </c>
      <c r="J12" s="36" t="s">
        <v>186</v>
      </c>
    </row>
    <row r="13" spans="1:10" s="72" customFormat="1" ht="14.15" customHeight="1" thickBot="1" x14ac:dyDescent="0.4">
      <c r="A13" s="35" t="s">
        <v>91</v>
      </c>
      <c r="B13" s="212">
        <v>4.5</v>
      </c>
      <c r="C13" s="66">
        <v>4</v>
      </c>
      <c r="D13" s="173">
        <v>4</v>
      </c>
      <c r="E13" s="220">
        <v>28.16667</v>
      </c>
      <c r="F13" s="212">
        <v>38.5</v>
      </c>
      <c r="G13" s="56">
        <v>10</v>
      </c>
      <c r="H13" s="222">
        <f t="shared" si="0"/>
        <v>89.166669999999996</v>
      </c>
      <c r="J13" s="36" t="s">
        <v>187</v>
      </c>
    </row>
    <row r="14" spans="1:10" s="72" customFormat="1" ht="14.15" customHeight="1" thickBot="1" x14ac:dyDescent="0.4">
      <c r="A14" s="34" t="s">
        <v>82</v>
      </c>
      <c r="B14" s="200">
        <v>4.5999999999999996</v>
      </c>
      <c r="C14" s="182">
        <v>4.25</v>
      </c>
      <c r="D14" s="173">
        <v>5</v>
      </c>
      <c r="E14" s="221">
        <v>29.66667</v>
      </c>
      <c r="F14" s="200">
        <v>44.75</v>
      </c>
      <c r="G14" s="56">
        <v>10</v>
      </c>
      <c r="H14" s="222">
        <f t="shared" si="0"/>
        <v>98.266670000000005</v>
      </c>
      <c r="J14" s="36" t="s">
        <v>176</v>
      </c>
    </row>
    <row r="15" spans="1:10" s="72" customFormat="1" ht="14.15" customHeight="1" thickBot="1" x14ac:dyDescent="0.35">
      <c r="A15" s="35" t="s">
        <v>85</v>
      </c>
      <c r="B15" s="200">
        <v>4.7</v>
      </c>
      <c r="C15" s="56">
        <v>3.5</v>
      </c>
      <c r="D15" s="173">
        <v>5</v>
      </c>
      <c r="E15" s="221">
        <v>28</v>
      </c>
      <c r="F15" s="200">
        <v>43.5</v>
      </c>
      <c r="G15" s="56">
        <v>8.8000000000000007</v>
      </c>
      <c r="H15" s="222">
        <f t="shared" si="0"/>
        <v>93.5</v>
      </c>
      <c r="J15" s="36" t="s">
        <v>178</v>
      </c>
    </row>
    <row r="16" spans="1:10" s="72" customFormat="1" ht="14.15" customHeight="1" thickBot="1" x14ac:dyDescent="0.4">
      <c r="A16" s="35" t="s">
        <v>94</v>
      </c>
      <c r="B16" s="212">
        <v>3.7</v>
      </c>
      <c r="C16" s="66">
        <v>0.5</v>
      </c>
      <c r="D16" s="173">
        <v>5</v>
      </c>
      <c r="E16" s="220">
        <v>28.75</v>
      </c>
      <c r="F16" s="212">
        <v>31.25</v>
      </c>
      <c r="G16" s="56">
        <v>10</v>
      </c>
      <c r="H16" s="222">
        <f t="shared" si="0"/>
        <v>79.2</v>
      </c>
      <c r="J16" s="36" t="s">
        <v>180</v>
      </c>
    </row>
    <row r="17" spans="1:10" s="72" customFormat="1" ht="13.5" customHeight="1" thickBot="1" x14ac:dyDescent="0.4">
      <c r="A17" s="35" t="s">
        <v>90</v>
      </c>
      <c r="B17" s="200">
        <v>4.5</v>
      </c>
      <c r="C17" s="56">
        <v>4</v>
      </c>
      <c r="D17" s="173">
        <v>4</v>
      </c>
      <c r="E17" s="220">
        <v>28.16667</v>
      </c>
      <c r="F17" s="200">
        <v>38.5</v>
      </c>
      <c r="G17" s="56">
        <v>10</v>
      </c>
      <c r="H17" s="222">
        <f t="shared" si="0"/>
        <v>89.166669999999996</v>
      </c>
      <c r="J17" s="36" t="s">
        <v>187</v>
      </c>
    </row>
    <row r="18" spans="1:10" s="72" customFormat="1" ht="14.15" customHeight="1" thickBot="1" x14ac:dyDescent="0.35">
      <c r="A18" s="35" t="s">
        <v>98</v>
      </c>
      <c r="B18" s="200">
        <v>4.5999999999999996</v>
      </c>
      <c r="C18" s="56">
        <v>4</v>
      </c>
      <c r="D18" s="173">
        <v>5</v>
      </c>
      <c r="E18" s="221">
        <v>25.5</v>
      </c>
      <c r="F18" s="200">
        <v>40.75</v>
      </c>
      <c r="G18" s="56">
        <v>10</v>
      </c>
      <c r="H18" s="222">
        <f t="shared" si="0"/>
        <v>89.85</v>
      </c>
      <c r="J18" s="36" t="s">
        <v>177</v>
      </c>
    </row>
    <row r="19" spans="1:10" s="72" customFormat="1" ht="13.5" customHeight="1" thickBot="1" x14ac:dyDescent="0.35">
      <c r="A19" s="35" t="s">
        <v>88</v>
      </c>
      <c r="B19" s="200">
        <v>4.2</v>
      </c>
      <c r="C19" s="173">
        <v>4.75</v>
      </c>
      <c r="D19" s="173">
        <v>4</v>
      </c>
      <c r="E19" s="219">
        <v>29.666699999999999</v>
      </c>
      <c r="F19" s="200">
        <v>44</v>
      </c>
      <c r="G19" s="56">
        <v>10</v>
      </c>
      <c r="H19" s="222">
        <f t="shared" si="0"/>
        <v>96.616699999999994</v>
      </c>
      <c r="J19" s="109" t="s">
        <v>175</v>
      </c>
    </row>
    <row r="20" spans="1:10" s="72" customFormat="1" ht="14.15" customHeight="1" thickBot="1" x14ac:dyDescent="0.4">
      <c r="A20" s="34" t="s">
        <v>95</v>
      </c>
      <c r="B20" s="200">
        <v>3.7</v>
      </c>
      <c r="C20" s="56">
        <v>0.5</v>
      </c>
      <c r="D20" s="173">
        <v>5</v>
      </c>
      <c r="E20" s="220">
        <v>28.75</v>
      </c>
      <c r="F20" s="200">
        <v>31.25</v>
      </c>
      <c r="G20" s="56">
        <v>10</v>
      </c>
      <c r="H20" s="222">
        <f t="shared" si="0"/>
        <v>79.2</v>
      </c>
      <c r="J20" s="72" t="s">
        <v>180</v>
      </c>
    </row>
    <row r="21" spans="1:10" s="72" customFormat="1" ht="13.5" customHeight="1" thickBot="1" x14ac:dyDescent="0.35">
      <c r="A21" s="35" t="s">
        <v>102</v>
      </c>
      <c r="B21" s="200">
        <v>4.5</v>
      </c>
      <c r="C21" s="56">
        <v>2</v>
      </c>
      <c r="D21" s="173">
        <v>5</v>
      </c>
      <c r="E21" s="221">
        <v>30</v>
      </c>
      <c r="F21" s="200">
        <v>44.5</v>
      </c>
      <c r="G21" s="56">
        <v>8.6999999999999993</v>
      </c>
      <c r="H21" s="222">
        <f t="shared" si="0"/>
        <v>94.7</v>
      </c>
      <c r="J21" s="36" t="s">
        <v>186</v>
      </c>
    </row>
    <row r="22" spans="1:10" s="72" customFormat="1" ht="14.15" customHeight="1" thickBot="1" x14ac:dyDescent="0.4">
      <c r="A22" s="35" t="s">
        <v>81</v>
      </c>
      <c r="B22" s="200">
        <v>4.5999999999999996</v>
      </c>
      <c r="C22" s="182">
        <v>4.25</v>
      </c>
      <c r="D22" s="173">
        <v>5</v>
      </c>
      <c r="E22" s="221">
        <v>29.66667</v>
      </c>
      <c r="F22" s="200">
        <v>44.75</v>
      </c>
      <c r="G22" s="56">
        <v>10</v>
      </c>
      <c r="H22" s="222">
        <f t="shared" si="0"/>
        <v>98.266670000000005</v>
      </c>
      <c r="J22" s="36" t="s">
        <v>176</v>
      </c>
    </row>
    <row r="23" spans="1:10" s="72" customFormat="1" ht="13.5" customHeight="1" thickBot="1" x14ac:dyDescent="0.35">
      <c r="A23" s="35" t="s">
        <v>97</v>
      </c>
      <c r="B23" s="200">
        <v>4.5999999999999996</v>
      </c>
      <c r="C23" s="56">
        <v>4</v>
      </c>
      <c r="D23" s="173">
        <v>5</v>
      </c>
      <c r="E23" s="221">
        <v>25.5</v>
      </c>
      <c r="F23" s="200">
        <v>40.75</v>
      </c>
      <c r="G23" s="56">
        <v>10</v>
      </c>
      <c r="H23" s="222">
        <f t="shared" si="0"/>
        <v>89.85</v>
      </c>
      <c r="J23" s="36" t="s">
        <v>177</v>
      </c>
    </row>
    <row r="24" spans="1:10" s="72" customFormat="1" ht="14.15" customHeight="1" thickBot="1" x14ac:dyDescent="0.4">
      <c r="A24" s="35" t="s">
        <v>93</v>
      </c>
      <c r="B24" s="200">
        <v>3.7</v>
      </c>
      <c r="C24" s="56">
        <v>0.5</v>
      </c>
      <c r="D24" s="173">
        <v>5</v>
      </c>
      <c r="E24" s="220">
        <v>28.75</v>
      </c>
      <c r="F24" s="200">
        <v>31.25</v>
      </c>
      <c r="G24" s="56">
        <v>8.6999999999999993</v>
      </c>
      <c r="H24" s="222">
        <f t="shared" si="0"/>
        <v>77.900000000000006</v>
      </c>
      <c r="J24" s="36" t="s">
        <v>180</v>
      </c>
    </row>
    <row r="25" spans="1:10" s="72" customFormat="1" ht="14.15" customHeight="1" thickBot="1" x14ac:dyDescent="0.35">
      <c r="A25" s="34" t="s">
        <v>86</v>
      </c>
      <c r="B25" s="200">
        <v>4.7</v>
      </c>
      <c r="C25" s="56">
        <v>3.5</v>
      </c>
      <c r="D25" s="173">
        <v>5</v>
      </c>
      <c r="E25" s="221">
        <v>28</v>
      </c>
      <c r="F25" s="200">
        <v>43.5</v>
      </c>
      <c r="G25" s="56">
        <v>10</v>
      </c>
      <c r="H25" s="222">
        <f t="shared" si="0"/>
        <v>94.7</v>
      </c>
      <c r="J25" s="36" t="s">
        <v>178</v>
      </c>
    </row>
    <row r="26" spans="1:10" s="72" customFormat="1" ht="14.15" customHeight="1" thickBot="1" x14ac:dyDescent="0.4">
      <c r="A26" s="34" t="s">
        <v>92</v>
      </c>
      <c r="B26" s="200">
        <v>4.8</v>
      </c>
      <c r="C26" s="56">
        <v>5</v>
      </c>
      <c r="D26" s="173">
        <v>5</v>
      </c>
      <c r="E26" s="220">
        <v>29.833333</v>
      </c>
      <c r="F26" s="200">
        <v>42.5</v>
      </c>
      <c r="G26" s="56">
        <v>9.2000000000000011</v>
      </c>
      <c r="H26" s="222">
        <f t="shared" si="0"/>
        <v>96.333332999999996</v>
      </c>
      <c r="J26" s="36" t="s">
        <v>179</v>
      </c>
    </row>
    <row r="27" spans="1:10" s="72" customFormat="1" ht="14.15" customHeight="1" thickBot="1" x14ac:dyDescent="0.4">
      <c r="A27" s="34" t="s">
        <v>105</v>
      </c>
      <c r="B27" s="200">
        <v>3.7</v>
      </c>
      <c r="C27" s="56">
        <v>0.5</v>
      </c>
      <c r="D27" s="173">
        <v>5</v>
      </c>
      <c r="E27" s="220">
        <v>28.75</v>
      </c>
      <c r="F27" s="200">
        <v>31.25</v>
      </c>
      <c r="G27" s="56">
        <v>10</v>
      </c>
      <c r="H27" s="222">
        <f t="shared" si="0"/>
        <v>79.2</v>
      </c>
      <c r="J27" s="36" t="s">
        <v>180</v>
      </c>
    </row>
    <row r="28" spans="1:10" s="72" customFormat="1" ht="14.15" customHeight="1" thickBot="1" x14ac:dyDescent="0.35">
      <c r="A28" s="34" t="s">
        <v>101</v>
      </c>
      <c r="B28" s="200">
        <v>4.5</v>
      </c>
      <c r="C28" s="56">
        <v>2</v>
      </c>
      <c r="D28" s="173">
        <v>5</v>
      </c>
      <c r="E28" s="221">
        <v>30</v>
      </c>
      <c r="F28" s="200">
        <v>44.5</v>
      </c>
      <c r="G28" s="56">
        <v>10</v>
      </c>
      <c r="H28" s="222">
        <f t="shared" si="0"/>
        <v>96</v>
      </c>
      <c r="J28" s="36" t="s">
        <v>186</v>
      </c>
    </row>
    <row r="29" spans="1:10" s="72" customFormat="1" ht="14.15" customHeight="1" thickBot="1" x14ac:dyDescent="0.35">
      <c r="A29" s="35" t="s">
        <v>87</v>
      </c>
      <c r="B29" s="200">
        <v>4.2</v>
      </c>
      <c r="C29" s="173">
        <v>4.75</v>
      </c>
      <c r="D29" s="173">
        <v>4</v>
      </c>
      <c r="E29" s="219">
        <v>29.666699999999999</v>
      </c>
      <c r="F29" s="200">
        <v>44</v>
      </c>
      <c r="G29" s="56">
        <v>10</v>
      </c>
      <c r="H29" s="222">
        <f t="shared" si="0"/>
        <v>96.616699999999994</v>
      </c>
      <c r="J29" s="109" t="s">
        <v>175</v>
      </c>
    </row>
    <row r="30" spans="1:10" s="72" customFormat="1" ht="13.5" customHeight="1" thickBot="1" x14ac:dyDescent="0.4">
      <c r="A30" s="34" t="s">
        <v>83</v>
      </c>
      <c r="B30" s="212">
        <v>4.5999999999999996</v>
      </c>
      <c r="C30" s="182">
        <v>4.25</v>
      </c>
      <c r="D30" s="173">
        <v>5</v>
      </c>
      <c r="E30" s="221">
        <v>29.66667</v>
      </c>
      <c r="F30" s="212">
        <v>44.75</v>
      </c>
      <c r="G30" s="56">
        <v>8.8000000000000007</v>
      </c>
      <c r="H30" s="222">
        <f t="shared" si="0"/>
        <v>97.066670000000002</v>
      </c>
      <c r="J30" s="36" t="s">
        <v>176</v>
      </c>
    </row>
    <row r="31" spans="1:10" s="72" customFormat="1" ht="14.15" customHeight="1" thickBot="1" x14ac:dyDescent="0.35">
      <c r="A31" s="35" t="s">
        <v>99</v>
      </c>
      <c r="B31" s="200">
        <v>4.5999999999999996</v>
      </c>
      <c r="C31" s="56">
        <v>4</v>
      </c>
      <c r="D31" s="173">
        <v>5</v>
      </c>
      <c r="E31" s="221">
        <v>25.5</v>
      </c>
      <c r="F31" s="200">
        <v>40.75</v>
      </c>
      <c r="G31" s="56">
        <v>10</v>
      </c>
      <c r="H31" s="222">
        <f t="shared" si="0"/>
        <v>89.85</v>
      </c>
      <c r="J31" s="72" t="s">
        <v>177</v>
      </c>
    </row>
    <row r="32" spans="1:10" s="136" customFormat="1" ht="14.15" customHeight="1" thickBot="1" x14ac:dyDescent="0.4">
      <c r="A32" s="134" t="s">
        <v>84</v>
      </c>
      <c r="B32" s="213">
        <v>4.5999999999999996</v>
      </c>
      <c r="C32" s="182">
        <v>4.25</v>
      </c>
      <c r="D32" s="173">
        <v>5</v>
      </c>
      <c r="E32" s="221">
        <v>29.66667</v>
      </c>
      <c r="F32" s="213">
        <v>44.75</v>
      </c>
      <c r="G32" s="135">
        <v>10</v>
      </c>
      <c r="H32" s="222">
        <f t="shared" si="0"/>
        <v>98.266670000000005</v>
      </c>
      <c r="J32" s="112" t="s">
        <v>176</v>
      </c>
    </row>
    <row r="33" spans="1:5" ht="13.5" customHeight="1" x14ac:dyDescent="0.25">
      <c r="A33" s="57"/>
      <c r="B33" s="214"/>
      <c r="C33" s="57"/>
      <c r="D33" s="59"/>
      <c r="E33" s="59"/>
    </row>
    <row r="34" spans="1:5" ht="13.5" customHeight="1" x14ac:dyDescent="0.25">
      <c r="A34" s="57"/>
      <c r="B34" s="214"/>
      <c r="C34" s="57"/>
      <c r="D34" s="59"/>
      <c r="E34" s="59"/>
    </row>
    <row r="35" spans="1:5" ht="13.5" customHeight="1" x14ac:dyDescent="0.25">
      <c r="A35" s="57"/>
      <c r="B35" s="214"/>
      <c r="C35" s="57"/>
      <c r="D35" s="59"/>
      <c r="E35" s="59"/>
    </row>
    <row r="36" spans="1:5" ht="13.5" customHeight="1" x14ac:dyDescent="0.25">
      <c r="A36" s="57"/>
      <c r="B36" s="214"/>
      <c r="C36" s="57"/>
      <c r="D36" s="59"/>
      <c r="E36" s="59"/>
    </row>
    <row r="37" spans="1:5" ht="13.5" customHeight="1" x14ac:dyDescent="0.25">
      <c r="A37" s="57"/>
      <c r="B37" s="214"/>
      <c r="C37" s="57"/>
      <c r="D37" s="59"/>
      <c r="E37" s="59"/>
    </row>
    <row r="38" spans="1:5" ht="13.5" customHeight="1" x14ac:dyDescent="0.25">
      <c r="A38" s="57"/>
      <c r="B38" s="214"/>
      <c r="C38" s="57"/>
      <c r="D38" s="59"/>
      <c r="E38" s="59"/>
    </row>
    <row r="39" spans="1:5" ht="13.5" customHeight="1" x14ac:dyDescent="0.25">
      <c r="A39" s="57"/>
      <c r="B39" s="214"/>
      <c r="C39" s="57"/>
      <c r="D39" s="59"/>
      <c r="E39" s="59"/>
    </row>
    <row r="40" spans="1:5" ht="13.5" customHeight="1" x14ac:dyDescent="0.3">
      <c r="A40" s="60"/>
      <c r="B40" s="215"/>
      <c r="C40" s="60"/>
      <c r="D40" s="57"/>
    </row>
    <row r="41" spans="1:5" ht="13.5" customHeight="1" x14ac:dyDescent="0.25">
      <c r="A41" s="57"/>
      <c r="B41" s="214"/>
      <c r="C41" s="57"/>
      <c r="D41" s="57"/>
    </row>
    <row r="42" spans="1:5" ht="13.5" customHeight="1" x14ac:dyDescent="0.25">
      <c r="A42" s="57"/>
      <c r="B42" s="214"/>
      <c r="C42" s="57"/>
      <c r="D42" s="57"/>
    </row>
    <row r="43" spans="1:5" ht="13.5" customHeight="1" x14ac:dyDescent="0.25">
      <c r="A43" s="57"/>
      <c r="B43" s="214"/>
      <c r="C43" s="57"/>
      <c r="D43" s="57"/>
    </row>
    <row r="44" spans="1:5" ht="13.5" customHeight="1" x14ac:dyDescent="0.25">
      <c r="A44" s="57"/>
      <c r="B44" s="214"/>
      <c r="C44" s="57"/>
      <c r="D44" s="57"/>
    </row>
    <row r="45" spans="1:5" ht="13.5" customHeight="1" x14ac:dyDescent="0.25">
      <c r="A45" s="57"/>
      <c r="B45" s="214"/>
      <c r="C45" s="57"/>
      <c r="D45" s="57"/>
    </row>
    <row r="46" spans="1:5" ht="13.5" customHeight="1" x14ac:dyDescent="0.25">
      <c r="A46" s="57"/>
      <c r="B46" s="214"/>
      <c r="C46" s="57"/>
      <c r="D46" s="57"/>
    </row>
    <row r="47" spans="1:5" ht="13.5" customHeight="1" x14ac:dyDescent="0.25">
      <c r="A47" s="57"/>
      <c r="B47" s="214"/>
      <c r="C47" s="57"/>
      <c r="D47" s="57"/>
    </row>
    <row r="48" spans="1:5" ht="13.5" customHeight="1" x14ac:dyDescent="0.25">
      <c r="A48" s="57"/>
      <c r="B48" s="214"/>
      <c r="C48" s="57"/>
      <c r="D48" s="57"/>
    </row>
    <row r="49" spans="1:4" ht="13.5" customHeight="1" x14ac:dyDescent="0.25">
      <c r="A49" s="57"/>
      <c r="B49" s="214"/>
      <c r="C49" s="57"/>
      <c r="D49" s="57"/>
    </row>
    <row r="50" spans="1:4" ht="13.5" customHeight="1" x14ac:dyDescent="0.25">
      <c r="A50" s="57"/>
      <c r="B50" s="214"/>
      <c r="C50" s="57"/>
      <c r="D50" s="57"/>
    </row>
    <row r="51" spans="1:4" ht="13.5" customHeight="1" x14ac:dyDescent="0.25">
      <c r="A51" s="57"/>
      <c r="B51" s="214"/>
      <c r="C51" s="57"/>
      <c r="D51" s="57"/>
    </row>
    <row r="52" spans="1:4" ht="13.5" customHeight="1" x14ac:dyDescent="0.25">
      <c r="A52" s="57"/>
      <c r="B52" s="214"/>
      <c r="C52" s="57"/>
      <c r="D52" s="57"/>
    </row>
    <row r="53" spans="1:4" ht="13.5" customHeight="1" x14ac:dyDescent="0.25">
      <c r="A53" s="57"/>
      <c r="B53" s="214"/>
      <c r="C53" s="57"/>
      <c r="D53" s="57"/>
    </row>
    <row r="54" spans="1:4" ht="13.5" customHeight="1" x14ac:dyDescent="0.25">
      <c r="A54" s="57"/>
      <c r="B54" s="214"/>
      <c r="C54" s="57"/>
      <c r="D54" s="57"/>
    </row>
    <row r="55" spans="1:4" ht="13.5" customHeight="1" x14ac:dyDescent="0.25">
      <c r="A55" s="57"/>
      <c r="B55" s="214"/>
      <c r="C55" s="57"/>
      <c r="D55" s="57"/>
    </row>
    <row r="56" spans="1:4" ht="13.5" customHeight="1" x14ac:dyDescent="0.25">
      <c r="A56" s="57"/>
      <c r="B56" s="214"/>
      <c r="C56" s="57"/>
      <c r="D56" s="57"/>
    </row>
    <row r="57" spans="1:4" ht="13.5" customHeight="1" x14ac:dyDescent="0.25">
      <c r="A57" s="57"/>
      <c r="B57" s="214"/>
      <c r="C57" s="57"/>
      <c r="D57" s="57"/>
    </row>
    <row r="58" spans="1:4" ht="13.5" customHeight="1" x14ac:dyDescent="0.25">
      <c r="A58" s="57"/>
      <c r="B58" s="214"/>
      <c r="C58" s="57"/>
      <c r="D58" s="57"/>
    </row>
    <row r="59" spans="1:4" ht="13.5" customHeight="1" x14ac:dyDescent="0.25">
      <c r="A59" s="57"/>
      <c r="B59" s="214"/>
      <c r="C59" s="57"/>
      <c r="D59" s="57"/>
    </row>
    <row r="60" spans="1:4" ht="13.5" customHeight="1" x14ac:dyDescent="0.25">
      <c r="A60" s="57"/>
      <c r="B60" s="214"/>
      <c r="C60" s="57"/>
      <c r="D60" s="57"/>
    </row>
    <row r="61" spans="1:4" ht="13.5" customHeight="1" x14ac:dyDescent="0.25">
      <c r="A61" s="57"/>
      <c r="B61" s="214"/>
      <c r="C61" s="57"/>
      <c r="D61" s="57"/>
    </row>
    <row r="62" spans="1:4" ht="13.5" customHeight="1" x14ac:dyDescent="0.25">
      <c r="A62" s="57"/>
      <c r="B62" s="214"/>
      <c r="C62" s="57"/>
      <c r="D62" s="57"/>
    </row>
    <row r="63" spans="1:4" ht="13.5" customHeight="1" x14ac:dyDescent="0.25">
      <c r="A63" s="57"/>
      <c r="B63" s="214"/>
      <c r="C63" s="57"/>
      <c r="D63" s="57"/>
    </row>
    <row r="64" spans="1:4" ht="13.5" customHeight="1" x14ac:dyDescent="0.25">
      <c r="A64" s="57"/>
      <c r="B64" s="214"/>
      <c r="C64" s="57"/>
      <c r="D64" s="57"/>
    </row>
    <row r="65" spans="1:5" ht="13.5" customHeight="1" x14ac:dyDescent="0.25">
      <c r="A65" s="57"/>
      <c r="B65" s="214"/>
      <c r="C65" s="57"/>
      <c r="D65" s="57"/>
    </row>
    <row r="66" spans="1:5" ht="13.5" customHeight="1" x14ac:dyDescent="0.25">
      <c r="A66" s="57"/>
      <c r="B66" s="214"/>
      <c r="C66" s="57"/>
      <c r="D66" s="57"/>
    </row>
    <row r="67" spans="1:5" ht="13.5" customHeight="1" x14ac:dyDescent="0.25">
      <c r="A67" s="57"/>
      <c r="B67" s="214"/>
      <c r="C67" s="57"/>
      <c r="D67" s="57"/>
    </row>
    <row r="68" spans="1:5" ht="13.5" customHeight="1" x14ac:dyDescent="0.25">
      <c r="A68" s="57"/>
      <c r="B68" s="214"/>
      <c r="C68" s="57"/>
      <c r="D68" s="57"/>
    </row>
    <row r="69" spans="1:5" ht="13.5" customHeight="1" x14ac:dyDescent="0.25">
      <c r="A69" s="57"/>
      <c r="B69" s="214"/>
      <c r="C69" s="57"/>
      <c r="D69" s="57"/>
    </row>
    <row r="70" spans="1:5" ht="13.5" customHeight="1" x14ac:dyDescent="0.3">
      <c r="A70" s="60"/>
      <c r="B70" s="215"/>
      <c r="C70" s="60"/>
    </row>
    <row r="71" spans="1:5" ht="13.5" customHeight="1" x14ac:dyDescent="0.25">
      <c r="A71" s="57"/>
      <c r="B71" s="214"/>
      <c r="C71" s="57"/>
      <c r="D71" s="57"/>
    </row>
    <row r="72" spans="1:5" ht="13.5" customHeight="1" x14ac:dyDescent="0.25">
      <c r="A72" s="57"/>
      <c r="B72" s="214"/>
      <c r="C72" s="57"/>
      <c r="D72" s="57"/>
    </row>
    <row r="73" spans="1:5" ht="13.5" customHeight="1" x14ac:dyDescent="0.25">
      <c r="A73" s="57"/>
      <c r="B73" s="214"/>
      <c r="C73" s="57"/>
      <c r="D73" s="59"/>
      <c r="E73" s="59"/>
    </row>
    <row r="74" spans="1:5" ht="13.5" customHeight="1" x14ac:dyDescent="0.25">
      <c r="A74" s="57"/>
      <c r="B74" s="214"/>
      <c r="C74" s="57"/>
      <c r="D74" s="59"/>
      <c r="E74" s="59"/>
    </row>
    <row r="75" spans="1:5" ht="13.5" customHeight="1" x14ac:dyDescent="0.25">
      <c r="A75" s="57"/>
      <c r="B75" s="214"/>
      <c r="C75" s="57"/>
      <c r="D75" s="59"/>
      <c r="E75" s="59"/>
    </row>
    <row r="76" spans="1:5" ht="13.5" customHeight="1" x14ac:dyDescent="0.25">
      <c r="A76" s="57"/>
      <c r="B76" s="214"/>
      <c r="C76" s="57"/>
      <c r="D76" s="59"/>
      <c r="E76" s="59"/>
    </row>
    <row r="77" spans="1:5" ht="13.5" customHeight="1" x14ac:dyDescent="0.25">
      <c r="A77" s="57"/>
      <c r="B77" s="214"/>
      <c r="C77" s="57"/>
      <c r="D77" s="59"/>
      <c r="E77" s="59"/>
    </row>
    <row r="78" spans="1:5" ht="13.5" customHeight="1" x14ac:dyDescent="0.25">
      <c r="A78" s="57"/>
      <c r="B78" s="214"/>
      <c r="C78" s="57"/>
      <c r="D78" s="59"/>
      <c r="E78" s="59"/>
    </row>
    <row r="79" spans="1:5" ht="13.5" customHeight="1" x14ac:dyDescent="0.25">
      <c r="A79" s="57"/>
      <c r="B79" s="214"/>
      <c r="C79" s="57"/>
      <c r="D79" s="59"/>
      <c r="E79" s="59"/>
    </row>
    <row r="80" spans="1:5" ht="13.5" customHeight="1" x14ac:dyDescent="0.25">
      <c r="A80" s="57"/>
      <c r="B80" s="214"/>
      <c r="C80" s="57"/>
      <c r="D80" s="59"/>
      <c r="E80" s="59"/>
    </row>
    <row r="81" spans="1:5" ht="13.5" customHeight="1" x14ac:dyDescent="0.25">
      <c r="A81" s="57"/>
      <c r="B81" s="214"/>
      <c r="C81" s="57"/>
      <c r="D81" s="59"/>
      <c r="E81" s="59"/>
    </row>
    <row r="82" spans="1:5" ht="13.5" customHeight="1" x14ac:dyDescent="0.25">
      <c r="A82" s="57"/>
      <c r="B82" s="214"/>
      <c r="C82" s="57"/>
      <c r="D82" s="59"/>
      <c r="E82" s="59"/>
    </row>
    <row r="83" spans="1:5" ht="13.5" customHeight="1" x14ac:dyDescent="0.25">
      <c r="A83" s="57"/>
      <c r="B83" s="214"/>
      <c r="C83" s="57"/>
      <c r="D83" s="59"/>
      <c r="E83" s="59"/>
    </row>
    <row r="84" spans="1:5" ht="13.5" customHeight="1" x14ac:dyDescent="0.25">
      <c r="A84" s="57"/>
      <c r="B84" s="214"/>
      <c r="C84" s="57"/>
      <c r="D84" s="59"/>
      <c r="E84" s="59"/>
    </row>
    <row r="85" spans="1:5" ht="13.5" customHeight="1" x14ac:dyDescent="0.25">
      <c r="A85" s="57"/>
      <c r="B85" s="214"/>
      <c r="C85" s="57"/>
      <c r="D85" s="59"/>
      <c r="E85" s="59"/>
    </row>
    <row r="86" spans="1:5" ht="13.5" customHeight="1" x14ac:dyDescent="0.25">
      <c r="A86" s="57"/>
      <c r="B86" s="214"/>
      <c r="C86" s="57"/>
      <c r="D86" s="59"/>
      <c r="E86" s="59"/>
    </row>
    <row r="87" spans="1:5" ht="13.5" customHeight="1" x14ac:dyDescent="0.25">
      <c r="A87" s="57"/>
      <c r="B87" s="214"/>
      <c r="C87" s="57"/>
      <c r="D87" s="59"/>
      <c r="E87" s="59"/>
    </row>
    <row r="88" spans="1:5" ht="13.5" customHeight="1" x14ac:dyDescent="0.25">
      <c r="A88" s="57"/>
      <c r="B88" s="214"/>
      <c r="C88" s="57"/>
      <c r="D88" s="59"/>
      <c r="E88" s="59"/>
    </row>
    <row r="89" spans="1:5" ht="13.5" customHeight="1" x14ac:dyDescent="0.25">
      <c r="A89" s="57"/>
      <c r="B89" s="214"/>
      <c r="C89" s="57"/>
      <c r="D89" s="59"/>
      <c r="E89" s="59"/>
    </row>
    <row r="90" spans="1:5" ht="13.5" customHeight="1" x14ac:dyDescent="0.25">
      <c r="A90" s="57"/>
      <c r="B90" s="214"/>
      <c r="C90" s="57"/>
      <c r="D90" s="59"/>
      <c r="E90" s="59"/>
    </row>
    <row r="91" spans="1:5" ht="13.5" customHeight="1" x14ac:dyDescent="0.25">
      <c r="A91" s="57"/>
      <c r="B91" s="214"/>
      <c r="C91" s="57"/>
      <c r="D91" s="59"/>
      <c r="E91" s="59"/>
    </row>
    <row r="92" spans="1:5" ht="13.5" customHeight="1" x14ac:dyDescent="0.25">
      <c r="A92" s="57"/>
      <c r="B92" s="214"/>
      <c r="C92" s="57"/>
      <c r="D92" s="59"/>
      <c r="E92" s="59"/>
    </row>
    <row r="93" spans="1:5" ht="13.5" customHeight="1" x14ac:dyDescent="0.25">
      <c r="A93" s="57"/>
      <c r="B93" s="214"/>
      <c r="C93" s="57"/>
      <c r="D93" s="59"/>
      <c r="E93" s="59"/>
    </row>
    <row r="94" spans="1:5" ht="13.5" customHeight="1" x14ac:dyDescent="0.25">
      <c r="A94" s="57"/>
      <c r="B94" s="214"/>
      <c r="C94" s="57"/>
      <c r="D94" s="59"/>
      <c r="E94" s="59"/>
    </row>
    <row r="95" spans="1:5" ht="13.5" customHeight="1" x14ac:dyDescent="0.25">
      <c r="A95" s="57"/>
      <c r="B95" s="214"/>
      <c r="C95" s="57"/>
      <c r="D95" s="59"/>
      <c r="E95" s="59"/>
    </row>
    <row r="96" spans="1:5" ht="13.5" customHeight="1" x14ac:dyDescent="0.25">
      <c r="A96" s="57"/>
      <c r="B96" s="214"/>
      <c r="C96" s="57"/>
      <c r="D96" s="59"/>
      <c r="E96" s="59"/>
    </row>
    <row r="97" spans="1:5" ht="13.5" customHeight="1" x14ac:dyDescent="0.25">
      <c r="A97" s="57"/>
      <c r="B97" s="214"/>
      <c r="C97" s="57"/>
      <c r="D97" s="59"/>
      <c r="E97" s="59"/>
    </row>
    <row r="98" spans="1:5" ht="13.5" customHeight="1" x14ac:dyDescent="0.25">
      <c r="A98" s="57"/>
      <c r="B98" s="214"/>
      <c r="C98" s="57"/>
      <c r="D98" s="59"/>
      <c r="E98" s="59"/>
    </row>
    <row r="99" spans="1:5" ht="13.5" customHeight="1" x14ac:dyDescent="0.25">
      <c r="A99" s="57"/>
      <c r="B99" s="214"/>
      <c r="C99" s="57"/>
      <c r="D99" s="59"/>
      <c r="E99" s="59"/>
    </row>
    <row r="100" spans="1:5" ht="13.5" customHeight="1" x14ac:dyDescent="0.3">
      <c r="A100" s="60"/>
      <c r="B100" s="215"/>
      <c r="C100" s="60"/>
    </row>
    <row r="101" spans="1:5" ht="13.5" customHeight="1" x14ac:dyDescent="0.25">
      <c r="A101" s="57"/>
      <c r="B101" s="214"/>
      <c r="C101" s="57"/>
      <c r="D101" s="57"/>
    </row>
    <row r="102" spans="1:5" ht="13.5" customHeight="1" x14ac:dyDescent="0.25">
      <c r="A102" s="57"/>
      <c r="B102" s="214"/>
      <c r="C102" s="57"/>
      <c r="D102" s="57"/>
    </row>
    <row r="103" spans="1:5" ht="13.5" customHeight="1" x14ac:dyDescent="0.25">
      <c r="A103" s="57"/>
      <c r="B103" s="214"/>
      <c r="C103" s="57"/>
      <c r="D103" s="59"/>
      <c r="E103" s="59"/>
    </row>
    <row r="104" spans="1:5" ht="13.5" customHeight="1" x14ac:dyDescent="0.25">
      <c r="A104" s="57"/>
      <c r="B104" s="214"/>
      <c r="C104" s="57"/>
      <c r="D104" s="59"/>
      <c r="E104" s="59"/>
    </row>
    <row r="105" spans="1:5" ht="13.5" customHeight="1" x14ac:dyDescent="0.25">
      <c r="A105" s="57"/>
      <c r="B105" s="214"/>
      <c r="C105" s="57"/>
      <c r="D105" s="59"/>
      <c r="E105" s="59"/>
    </row>
    <row r="106" spans="1:5" ht="13.5" customHeight="1" x14ac:dyDescent="0.25">
      <c r="A106" s="57"/>
      <c r="B106" s="214"/>
      <c r="C106" s="57"/>
      <c r="D106" s="59"/>
      <c r="E106" s="59"/>
    </row>
    <row r="107" spans="1:5" ht="13.5" customHeight="1" x14ac:dyDescent="0.25">
      <c r="A107" s="57"/>
      <c r="B107" s="214"/>
      <c r="C107" s="57"/>
      <c r="D107" s="59"/>
      <c r="E107" s="59"/>
    </row>
    <row r="108" spans="1:5" ht="13.5" customHeight="1" x14ac:dyDescent="0.25">
      <c r="A108" s="57"/>
      <c r="B108" s="214"/>
      <c r="C108" s="57"/>
      <c r="D108" s="59"/>
      <c r="E108" s="59"/>
    </row>
    <row r="109" spans="1:5" ht="13.5" customHeight="1" x14ac:dyDescent="0.25">
      <c r="A109" s="57"/>
      <c r="B109" s="214"/>
      <c r="C109" s="57"/>
      <c r="D109" s="59"/>
      <c r="E109" s="59"/>
    </row>
    <row r="110" spans="1:5" ht="13.5" customHeight="1" x14ac:dyDescent="0.25">
      <c r="A110" s="57"/>
      <c r="B110" s="214"/>
      <c r="C110" s="57"/>
      <c r="D110" s="59"/>
      <c r="E110" s="59"/>
    </row>
    <row r="111" spans="1:5" ht="13.5" customHeight="1" x14ac:dyDescent="0.25">
      <c r="A111" s="57"/>
      <c r="B111" s="214"/>
      <c r="C111" s="57"/>
      <c r="D111" s="59"/>
      <c r="E111" s="59"/>
    </row>
    <row r="112" spans="1:5" ht="13.5" customHeight="1" x14ac:dyDescent="0.25">
      <c r="A112" s="57"/>
      <c r="B112" s="214"/>
      <c r="C112" s="57"/>
      <c r="D112" s="59"/>
      <c r="E112" s="59"/>
    </row>
    <row r="113" spans="1:5" ht="13.5" customHeight="1" x14ac:dyDescent="0.25">
      <c r="A113" s="57"/>
      <c r="B113" s="214"/>
      <c r="C113" s="57"/>
      <c r="D113" s="59"/>
      <c r="E113" s="59"/>
    </row>
    <row r="114" spans="1:5" ht="13.5" customHeight="1" x14ac:dyDescent="0.25">
      <c r="A114" s="57"/>
      <c r="B114" s="214"/>
      <c r="C114" s="57"/>
      <c r="D114" s="59"/>
      <c r="E114" s="59"/>
    </row>
    <row r="115" spans="1:5" ht="13.5" customHeight="1" x14ac:dyDescent="0.25">
      <c r="A115" s="57"/>
      <c r="B115" s="214"/>
      <c r="C115" s="57"/>
      <c r="D115" s="59"/>
      <c r="E115" s="59"/>
    </row>
    <row r="116" spans="1:5" ht="13.5" customHeight="1" x14ac:dyDescent="0.35">
      <c r="A116" s="62"/>
      <c r="B116" s="216"/>
      <c r="C116" s="62"/>
      <c r="D116" s="59"/>
      <c r="E116" s="59"/>
    </row>
    <row r="117" spans="1:5" ht="13.5" customHeight="1" x14ac:dyDescent="0.25">
      <c r="A117" s="57"/>
      <c r="B117" s="214"/>
      <c r="C117" s="57"/>
      <c r="D117" s="59"/>
      <c r="E117" s="59"/>
    </row>
    <row r="118" spans="1:5" ht="13.5" customHeight="1" x14ac:dyDescent="0.25">
      <c r="A118" s="57"/>
      <c r="B118" s="214"/>
      <c r="C118" s="57"/>
      <c r="D118" s="59"/>
      <c r="E118" s="59"/>
    </row>
    <row r="119" spans="1:5" ht="13.5" customHeight="1" x14ac:dyDescent="0.25">
      <c r="A119" s="57"/>
      <c r="B119" s="214"/>
      <c r="C119" s="57"/>
      <c r="D119" s="59"/>
      <c r="E119" s="59"/>
    </row>
    <row r="120" spans="1:5" ht="13.5" customHeight="1" x14ac:dyDescent="0.25">
      <c r="A120" s="57"/>
      <c r="B120" s="214"/>
      <c r="C120" s="57"/>
      <c r="D120" s="59"/>
      <c r="E120" s="59"/>
    </row>
    <row r="121" spans="1:5" ht="13.5" customHeight="1" x14ac:dyDescent="0.25">
      <c r="A121" s="57"/>
      <c r="B121" s="214"/>
      <c r="C121" s="57"/>
      <c r="D121" s="59"/>
      <c r="E121" s="59"/>
    </row>
    <row r="122" spans="1:5" x14ac:dyDescent="0.25">
      <c r="A122" s="57"/>
      <c r="B122" s="214"/>
      <c r="C122" s="57"/>
      <c r="D122" s="59"/>
      <c r="E122" s="59"/>
    </row>
    <row r="123" spans="1:5" x14ac:dyDescent="0.25">
      <c r="A123" s="57"/>
      <c r="B123" s="214"/>
      <c r="C123" s="57"/>
      <c r="D123" s="59"/>
      <c r="E123" s="59"/>
    </row>
    <row r="124" spans="1:5" x14ac:dyDescent="0.25">
      <c r="A124" s="57"/>
      <c r="B124" s="214"/>
      <c r="C124" s="57"/>
      <c r="D124" s="59"/>
      <c r="E124" s="59"/>
    </row>
    <row r="125" spans="1:5" x14ac:dyDescent="0.25">
      <c r="A125" s="57"/>
      <c r="B125" s="214"/>
      <c r="C125" s="57"/>
      <c r="D125" s="59"/>
      <c r="E125" s="59"/>
    </row>
    <row r="126" spans="1:5" x14ac:dyDescent="0.25">
      <c r="A126" s="57"/>
      <c r="B126" s="214"/>
      <c r="C126" s="57"/>
      <c r="D126" s="59"/>
      <c r="E126" s="59"/>
    </row>
    <row r="127" spans="1:5" x14ac:dyDescent="0.25">
      <c r="A127" s="57"/>
      <c r="B127" s="214"/>
      <c r="C127" s="57"/>
      <c r="D127" s="59"/>
      <c r="E127" s="59"/>
    </row>
    <row r="128" spans="1:5" x14ac:dyDescent="0.25">
      <c r="A128" s="57"/>
      <c r="B128" s="214"/>
      <c r="C128" s="57"/>
      <c r="D128" s="59"/>
      <c r="E128" s="59"/>
    </row>
  </sheetData>
  <phoneticPr fontId="0"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127"/>
  <sheetViews>
    <sheetView topLeftCell="E1" zoomScale="81" zoomScaleNormal="81" workbookViewId="0">
      <selection activeCell="F20" sqref="F20"/>
    </sheetView>
  </sheetViews>
  <sheetFormatPr defaultColWidth="11.36328125" defaultRowHeight="12.5" x14ac:dyDescent="0.25"/>
  <cols>
    <col min="1" max="1" width="7.36328125" style="19" customWidth="1"/>
    <col min="2" max="8" width="6.36328125" style="19" customWidth="1"/>
    <col min="9" max="15" width="7.36328125" style="19" customWidth="1"/>
    <col min="16" max="16" width="9.7265625" style="19" customWidth="1"/>
    <col min="17" max="16384" width="11.36328125" style="2"/>
  </cols>
  <sheetData>
    <row r="1" spans="1:20" s="33" customFormat="1" ht="14.15" customHeight="1" thickBot="1" x14ac:dyDescent="0.35">
      <c r="A1" s="77" t="s">
        <v>65</v>
      </c>
      <c r="B1" s="78"/>
      <c r="C1" s="79"/>
      <c r="D1" s="79"/>
      <c r="E1" s="79"/>
      <c r="F1" s="79"/>
      <c r="G1" s="79"/>
      <c r="H1" s="79"/>
      <c r="I1" s="79"/>
      <c r="J1" s="79"/>
      <c r="K1" s="79"/>
      <c r="L1" s="32"/>
      <c r="M1" s="32"/>
      <c r="N1" s="80" t="s">
        <v>72</v>
      </c>
      <c r="O1" s="32"/>
      <c r="P1" s="32"/>
    </row>
    <row r="2" spans="1:20" s="110" customFormat="1" ht="14.15" customHeight="1" x14ac:dyDescent="0.3">
      <c r="A2" s="116" t="s">
        <v>16</v>
      </c>
      <c r="B2" s="117" t="s">
        <v>31</v>
      </c>
      <c r="C2" s="117" t="s">
        <v>32</v>
      </c>
      <c r="D2" s="117" t="s">
        <v>33</v>
      </c>
      <c r="E2" s="117" t="s">
        <v>34</v>
      </c>
      <c r="F2" s="117" t="s">
        <v>35</v>
      </c>
      <c r="G2" s="117" t="s">
        <v>36</v>
      </c>
      <c r="H2" s="117" t="s">
        <v>37</v>
      </c>
      <c r="I2" s="117" t="s">
        <v>38</v>
      </c>
      <c r="J2" s="117" t="s">
        <v>39</v>
      </c>
      <c r="K2" s="117" t="s">
        <v>40</v>
      </c>
      <c r="L2" s="117" t="s">
        <v>41</v>
      </c>
      <c r="M2" s="117" t="s">
        <v>42</v>
      </c>
      <c r="N2" s="118" t="s">
        <v>70</v>
      </c>
      <c r="O2" s="118" t="s">
        <v>71</v>
      </c>
      <c r="P2" s="117" t="s">
        <v>24</v>
      </c>
      <c r="Q2" s="115"/>
    </row>
    <row r="3" spans="1:20" s="33" customFormat="1" ht="14.15" customHeight="1" thickBot="1" x14ac:dyDescent="0.35">
      <c r="A3" s="154"/>
      <c r="B3" s="155">
        <v>10</v>
      </c>
      <c r="C3" s="155">
        <v>10</v>
      </c>
      <c r="D3" s="155">
        <v>10</v>
      </c>
      <c r="E3" s="155">
        <v>10</v>
      </c>
      <c r="F3" s="155">
        <v>10</v>
      </c>
      <c r="G3" s="155">
        <v>10</v>
      </c>
      <c r="H3" s="155">
        <v>10</v>
      </c>
      <c r="I3" s="155">
        <v>10</v>
      </c>
      <c r="J3" s="155">
        <v>10</v>
      </c>
      <c r="K3" s="155">
        <v>10</v>
      </c>
      <c r="L3" s="155">
        <v>10</v>
      </c>
      <c r="M3" s="155">
        <v>10</v>
      </c>
      <c r="N3" s="156">
        <v>10</v>
      </c>
      <c r="O3" s="156">
        <v>10</v>
      </c>
      <c r="P3" s="156">
        <f>SUM(B3:M3)</f>
        <v>120</v>
      </c>
      <c r="Q3" s="81" t="s">
        <v>69</v>
      </c>
    </row>
    <row r="4" spans="1:20" s="109" customFormat="1" ht="14.15" customHeight="1" thickBot="1" x14ac:dyDescent="0.35">
      <c r="A4" s="166" t="s">
        <v>104</v>
      </c>
      <c r="B4" s="172">
        <v>10</v>
      </c>
      <c r="C4" s="172">
        <v>10</v>
      </c>
      <c r="D4" s="172">
        <v>10</v>
      </c>
      <c r="E4" s="172">
        <v>10</v>
      </c>
      <c r="F4" s="172">
        <v>8</v>
      </c>
      <c r="G4" s="172">
        <v>0</v>
      </c>
      <c r="H4" s="172">
        <v>0</v>
      </c>
      <c r="I4" s="172">
        <v>0</v>
      </c>
      <c r="J4" s="172">
        <v>0</v>
      </c>
      <c r="K4" s="172">
        <v>0</v>
      </c>
      <c r="L4" s="172">
        <v>10</v>
      </c>
      <c r="M4" s="172">
        <v>0</v>
      </c>
      <c r="N4" s="172">
        <v>0</v>
      </c>
      <c r="O4" s="172">
        <v>0</v>
      </c>
      <c r="P4" s="223">
        <f>SUM(LARGE(B4:O4,{1,2,3,4,5,6,7,8,9,10,11,12}))</f>
        <v>58</v>
      </c>
      <c r="Q4" s="194"/>
    </row>
    <row r="5" spans="1:20" s="36" customFormat="1" ht="14.15" customHeight="1" thickBot="1" x14ac:dyDescent="0.35">
      <c r="A5" s="34" t="s">
        <v>103</v>
      </c>
      <c r="B5" s="54">
        <v>10</v>
      </c>
      <c r="C5" s="54">
        <v>10</v>
      </c>
      <c r="D5" s="54">
        <v>10</v>
      </c>
      <c r="E5" s="172">
        <v>10</v>
      </c>
      <c r="F5" s="54">
        <v>9</v>
      </c>
      <c r="G5" s="54">
        <v>9</v>
      </c>
      <c r="H5" s="54">
        <v>10</v>
      </c>
      <c r="I5" s="54">
        <v>10</v>
      </c>
      <c r="J5" s="54">
        <v>10</v>
      </c>
      <c r="K5" s="54">
        <v>7</v>
      </c>
      <c r="L5" s="54">
        <v>10</v>
      </c>
      <c r="M5" s="54">
        <v>10</v>
      </c>
      <c r="N5" s="54">
        <v>0</v>
      </c>
      <c r="O5" s="54">
        <v>0</v>
      </c>
      <c r="P5" s="223">
        <f>SUM(LARGE(B5:O5,{1,2,3,4,5,6,7,8,9,10,11,12}))</f>
        <v>115</v>
      </c>
      <c r="Q5" s="194"/>
      <c r="T5" s="46"/>
    </row>
    <row r="6" spans="1:20" s="36" customFormat="1" ht="14.15" customHeight="1" thickBot="1" x14ac:dyDescent="0.35">
      <c r="A6" s="34" t="s">
        <v>198</v>
      </c>
      <c r="B6" s="54">
        <v>9</v>
      </c>
      <c r="C6" s="54">
        <v>9</v>
      </c>
      <c r="D6" s="54">
        <v>10</v>
      </c>
      <c r="E6" s="54">
        <v>7</v>
      </c>
      <c r="F6" s="54">
        <v>6</v>
      </c>
      <c r="G6" s="54">
        <v>0</v>
      </c>
      <c r="H6" s="54">
        <v>0</v>
      </c>
      <c r="I6" s="54">
        <v>5</v>
      </c>
      <c r="J6" s="54">
        <v>10</v>
      </c>
      <c r="K6" s="54">
        <v>6</v>
      </c>
      <c r="L6" s="54">
        <v>10</v>
      </c>
      <c r="M6" s="54">
        <v>10</v>
      </c>
      <c r="N6" s="54">
        <v>9</v>
      </c>
      <c r="O6" s="54">
        <v>10</v>
      </c>
      <c r="P6" s="223">
        <f>SUM(LARGE(B6:O6,{1,2,3,4,5,6,7,8,9,10,11,12}))</f>
        <v>101</v>
      </c>
      <c r="Q6" s="194"/>
      <c r="T6" s="46"/>
    </row>
    <row r="7" spans="1:20" s="36" customFormat="1" ht="14.15" customHeight="1" thickBot="1" x14ac:dyDescent="0.35">
      <c r="A7" s="34" t="s">
        <v>96</v>
      </c>
      <c r="B7" s="54">
        <v>10</v>
      </c>
      <c r="C7" s="54">
        <v>10</v>
      </c>
      <c r="D7" s="54">
        <v>10</v>
      </c>
      <c r="E7" s="54">
        <v>10</v>
      </c>
      <c r="F7" s="54">
        <v>10</v>
      </c>
      <c r="G7" s="54">
        <v>8</v>
      </c>
      <c r="H7" s="54">
        <v>10</v>
      </c>
      <c r="I7" s="54">
        <v>10</v>
      </c>
      <c r="J7" s="54">
        <v>10</v>
      </c>
      <c r="K7" s="54">
        <v>7</v>
      </c>
      <c r="L7" s="54">
        <v>10</v>
      </c>
      <c r="M7" s="54">
        <v>10</v>
      </c>
      <c r="N7" s="54">
        <v>10</v>
      </c>
      <c r="O7" s="54">
        <v>10</v>
      </c>
      <c r="P7" s="223">
        <f>SUM(LARGE(B7:O7,{1,2,3,4,5,6,7,8,9,10,11,12}))</f>
        <v>120</v>
      </c>
      <c r="Q7" s="194"/>
      <c r="T7" s="46"/>
    </row>
    <row r="8" spans="1:20" s="36" customFormat="1" ht="13.5" customHeight="1" thickBot="1" x14ac:dyDescent="0.35">
      <c r="A8" s="34"/>
      <c r="B8" s="54">
        <v>10</v>
      </c>
      <c r="C8" s="54">
        <v>10</v>
      </c>
      <c r="D8" s="54">
        <v>10</v>
      </c>
      <c r="E8" s="54">
        <v>10</v>
      </c>
      <c r="F8" s="54">
        <v>0</v>
      </c>
      <c r="G8" s="54">
        <v>8</v>
      </c>
      <c r="H8" s="54">
        <v>0</v>
      </c>
      <c r="I8" s="54">
        <v>7</v>
      </c>
      <c r="J8" s="54">
        <v>0</v>
      </c>
      <c r="K8" s="54">
        <v>0</v>
      </c>
      <c r="L8" s="54">
        <v>0</v>
      </c>
      <c r="M8" s="54">
        <v>0</v>
      </c>
      <c r="N8" s="54">
        <v>0</v>
      </c>
      <c r="O8" s="54">
        <v>0</v>
      </c>
      <c r="P8" s="223">
        <f>SUM(LARGE(B8:O8,{1,2,3,4,5,6,7,8,9,10,11,12}))</f>
        <v>55</v>
      </c>
      <c r="Q8" s="194"/>
      <c r="T8" s="46"/>
    </row>
    <row r="9" spans="1:20" s="36" customFormat="1" ht="14.15" customHeight="1" thickBot="1" x14ac:dyDescent="0.35">
      <c r="A9" s="34" t="s">
        <v>84</v>
      </c>
      <c r="B9" s="54">
        <v>1</v>
      </c>
      <c r="C9" s="54">
        <v>10</v>
      </c>
      <c r="D9" s="54">
        <v>10</v>
      </c>
      <c r="E9" s="54">
        <v>10</v>
      </c>
      <c r="F9" s="54">
        <v>7</v>
      </c>
      <c r="G9" s="54">
        <v>8</v>
      </c>
      <c r="H9" s="54">
        <v>9</v>
      </c>
      <c r="I9" s="54">
        <v>5</v>
      </c>
      <c r="J9" s="54">
        <v>10</v>
      </c>
      <c r="K9" s="54">
        <v>6</v>
      </c>
      <c r="L9" s="54">
        <v>4</v>
      </c>
      <c r="M9" s="54">
        <v>5</v>
      </c>
      <c r="N9" s="54">
        <v>0</v>
      </c>
      <c r="O9" s="54">
        <v>10</v>
      </c>
      <c r="P9" s="223">
        <f>SUM(LARGE(B9:O9,{1,2,3,4,5,6,7,8,9,10,11,12}))</f>
        <v>94</v>
      </c>
      <c r="Q9" s="194"/>
      <c r="T9" s="46"/>
    </row>
    <row r="10" spans="1:20" s="36" customFormat="1" ht="14.15" customHeight="1" thickBot="1" x14ac:dyDescent="0.35">
      <c r="A10" s="34"/>
      <c r="B10" s="54">
        <v>0</v>
      </c>
      <c r="C10" s="54">
        <v>0</v>
      </c>
      <c r="D10" s="54">
        <v>10</v>
      </c>
      <c r="E10" s="54">
        <v>10</v>
      </c>
      <c r="F10" s="54">
        <v>0</v>
      </c>
      <c r="G10" s="54">
        <v>4</v>
      </c>
      <c r="H10" s="54">
        <v>0</v>
      </c>
      <c r="I10" s="54">
        <v>0</v>
      </c>
      <c r="J10" s="54">
        <v>10</v>
      </c>
      <c r="K10" s="54">
        <v>0</v>
      </c>
      <c r="L10" s="54">
        <v>10</v>
      </c>
      <c r="M10" s="54">
        <v>10</v>
      </c>
      <c r="N10" s="54">
        <v>10</v>
      </c>
      <c r="O10" s="54">
        <v>10</v>
      </c>
      <c r="P10" s="223">
        <f>SUM(LARGE(B10:O10,{1,2,3,4,5,6,7,8,9,10,11,12}))</f>
        <v>74</v>
      </c>
      <c r="Q10" s="194"/>
      <c r="T10" s="46"/>
    </row>
    <row r="11" spans="1:20" s="36" customFormat="1" ht="14.15" customHeight="1" thickBot="1" x14ac:dyDescent="0.35">
      <c r="A11" s="34" t="s">
        <v>89</v>
      </c>
      <c r="B11" s="54">
        <v>10</v>
      </c>
      <c r="C11" s="54">
        <v>10</v>
      </c>
      <c r="D11" s="54">
        <v>10</v>
      </c>
      <c r="E11" s="54">
        <v>9</v>
      </c>
      <c r="F11" s="54">
        <v>6</v>
      </c>
      <c r="G11" s="54">
        <v>4</v>
      </c>
      <c r="H11" s="54">
        <v>6</v>
      </c>
      <c r="I11" s="54">
        <v>0</v>
      </c>
      <c r="J11" s="54">
        <v>0</v>
      </c>
      <c r="K11" s="54">
        <v>0</v>
      </c>
      <c r="L11" s="54">
        <v>0</v>
      </c>
      <c r="M11" s="54">
        <v>0</v>
      </c>
      <c r="N11" s="54">
        <v>0</v>
      </c>
      <c r="O11" s="54">
        <v>0</v>
      </c>
      <c r="P11" s="223">
        <f>SUM(LARGE(B11:O11,{1,2,3,4,5,6,7,8,9,10,11,12}))</f>
        <v>55</v>
      </c>
      <c r="Q11" s="194"/>
      <c r="T11" s="46"/>
    </row>
    <row r="12" spans="1:20" s="36" customFormat="1" ht="14.15" customHeight="1" thickBot="1" x14ac:dyDescent="0.35">
      <c r="A12" s="34" t="s">
        <v>100</v>
      </c>
      <c r="B12" s="54">
        <v>10</v>
      </c>
      <c r="C12" s="54">
        <v>10</v>
      </c>
      <c r="D12" s="54">
        <v>10</v>
      </c>
      <c r="E12" s="54">
        <v>10</v>
      </c>
      <c r="F12" s="54">
        <v>9</v>
      </c>
      <c r="G12" s="54">
        <v>8</v>
      </c>
      <c r="H12" s="54">
        <v>9</v>
      </c>
      <c r="I12" s="54">
        <v>10</v>
      </c>
      <c r="J12" s="54">
        <v>10</v>
      </c>
      <c r="K12" s="54">
        <v>10</v>
      </c>
      <c r="L12" s="54">
        <v>10</v>
      </c>
      <c r="M12" s="54">
        <v>10</v>
      </c>
      <c r="N12" s="54">
        <v>10</v>
      </c>
      <c r="O12" s="54">
        <v>10</v>
      </c>
      <c r="P12" s="223">
        <f>SUM(LARGE(B12:O12,{1,2,3,4,5,6,7,8,9,10,11,12}))</f>
        <v>119</v>
      </c>
      <c r="Q12" s="194"/>
    </row>
    <row r="13" spans="1:20" s="36" customFormat="1" ht="14.15" customHeight="1" thickBot="1" x14ac:dyDescent="0.35">
      <c r="A13" s="35" t="s">
        <v>91</v>
      </c>
      <c r="B13" s="54">
        <v>9</v>
      </c>
      <c r="C13" s="54">
        <v>9</v>
      </c>
      <c r="D13" s="54">
        <v>10</v>
      </c>
      <c r="E13" s="54">
        <v>10</v>
      </c>
      <c r="F13" s="54">
        <v>7</v>
      </c>
      <c r="G13" s="54">
        <v>7</v>
      </c>
      <c r="H13" s="54">
        <v>6</v>
      </c>
      <c r="I13" s="54">
        <v>7</v>
      </c>
      <c r="J13" s="54">
        <v>10</v>
      </c>
      <c r="K13" s="54">
        <v>8</v>
      </c>
      <c r="L13" s="54">
        <v>10</v>
      </c>
      <c r="M13" s="54">
        <v>10</v>
      </c>
      <c r="N13" s="54">
        <v>10</v>
      </c>
      <c r="O13" s="54">
        <v>10</v>
      </c>
      <c r="P13" s="223">
        <f>SUM(LARGE(B13:O13,{1,2,3,4,5,6,7,8,9,10,11,12}))</f>
        <v>110</v>
      </c>
      <c r="Q13" s="194"/>
    </row>
    <row r="14" spans="1:20" s="36" customFormat="1" ht="14.15" customHeight="1" thickBot="1" x14ac:dyDescent="0.35">
      <c r="A14" s="34" t="s">
        <v>82</v>
      </c>
      <c r="B14" s="54">
        <v>10</v>
      </c>
      <c r="C14" s="54">
        <v>10</v>
      </c>
      <c r="D14" s="54">
        <v>10</v>
      </c>
      <c r="E14" s="54">
        <v>10</v>
      </c>
      <c r="F14" s="54">
        <v>8</v>
      </c>
      <c r="G14" s="54">
        <v>9</v>
      </c>
      <c r="H14" s="54">
        <v>9</v>
      </c>
      <c r="I14" s="54">
        <v>9</v>
      </c>
      <c r="J14" s="54">
        <v>9</v>
      </c>
      <c r="K14" s="54">
        <v>10</v>
      </c>
      <c r="L14" s="54">
        <v>10</v>
      </c>
      <c r="M14" s="54">
        <v>10</v>
      </c>
      <c r="N14" s="54">
        <v>10</v>
      </c>
      <c r="O14" s="54">
        <v>10</v>
      </c>
      <c r="P14" s="223">
        <f>SUM(LARGE(B14:O14,{1,2,3,4,5,6,7,8,9,10,11,12}))</f>
        <v>117</v>
      </c>
      <c r="Q14" s="194"/>
      <c r="T14" s="46"/>
    </row>
    <row r="15" spans="1:20" s="36" customFormat="1" ht="13.5" customHeight="1" thickBot="1" x14ac:dyDescent="0.35">
      <c r="A15" s="35" t="s">
        <v>85</v>
      </c>
      <c r="B15" s="54">
        <v>10</v>
      </c>
      <c r="C15" s="54">
        <v>10</v>
      </c>
      <c r="D15" s="54">
        <v>10</v>
      </c>
      <c r="E15" s="54">
        <v>10</v>
      </c>
      <c r="F15" s="54">
        <v>9</v>
      </c>
      <c r="G15" s="54">
        <v>10</v>
      </c>
      <c r="H15" s="54">
        <v>9</v>
      </c>
      <c r="I15" s="54">
        <v>10</v>
      </c>
      <c r="J15" s="54">
        <v>10</v>
      </c>
      <c r="K15" s="54">
        <v>10</v>
      </c>
      <c r="L15" s="54">
        <v>10</v>
      </c>
      <c r="M15" s="54">
        <v>10</v>
      </c>
      <c r="N15" s="54">
        <v>10</v>
      </c>
      <c r="O15" s="54">
        <v>10</v>
      </c>
      <c r="P15" s="223">
        <f>SUM(LARGE(B15:O15,{1,2,3,4,5,6,7,8,9,10,11,12}))</f>
        <v>120</v>
      </c>
      <c r="Q15" s="194"/>
      <c r="T15" s="46"/>
    </row>
    <row r="16" spans="1:20" s="36" customFormat="1" ht="14.15" customHeight="1" thickBot="1" x14ac:dyDescent="0.35">
      <c r="A16" s="35" t="s">
        <v>94</v>
      </c>
      <c r="B16" s="54">
        <v>10</v>
      </c>
      <c r="C16" s="54">
        <v>10</v>
      </c>
      <c r="D16" s="54">
        <v>10</v>
      </c>
      <c r="E16" s="54">
        <v>10</v>
      </c>
      <c r="F16" s="54">
        <v>8</v>
      </c>
      <c r="G16" s="54">
        <v>7</v>
      </c>
      <c r="H16" s="54">
        <v>9</v>
      </c>
      <c r="I16" s="54">
        <v>10</v>
      </c>
      <c r="J16" s="54">
        <v>10</v>
      </c>
      <c r="K16" s="54">
        <v>10</v>
      </c>
      <c r="L16" s="54">
        <v>10</v>
      </c>
      <c r="M16" s="54">
        <v>10</v>
      </c>
      <c r="N16" s="54">
        <v>10</v>
      </c>
      <c r="O16" s="54">
        <v>10</v>
      </c>
      <c r="P16" s="223">
        <f>SUM(LARGE(B16:O16,{1,2,3,4,5,6,7,8,9,10,11,12}))</f>
        <v>119</v>
      </c>
      <c r="Q16" s="194"/>
      <c r="T16" s="46"/>
    </row>
    <row r="17" spans="1:20" s="36" customFormat="1" ht="14.15" customHeight="1" thickBot="1" x14ac:dyDescent="0.35">
      <c r="A17" s="35" t="s">
        <v>90</v>
      </c>
      <c r="B17" s="54">
        <v>10</v>
      </c>
      <c r="C17" s="54">
        <v>10</v>
      </c>
      <c r="D17" s="54">
        <v>10</v>
      </c>
      <c r="E17" s="54">
        <v>10</v>
      </c>
      <c r="F17" s="54">
        <v>7</v>
      </c>
      <c r="G17" s="54">
        <v>6</v>
      </c>
      <c r="H17" s="54">
        <v>7</v>
      </c>
      <c r="I17" s="54">
        <v>7</v>
      </c>
      <c r="J17" s="54">
        <v>10</v>
      </c>
      <c r="K17" s="54">
        <v>10</v>
      </c>
      <c r="L17" s="54">
        <v>10</v>
      </c>
      <c r="M17" s="54">
        <v>10</v>
      </c>
      <c r="N17" s="54">
        <v>10</v>
      </c>
      <c r="O17" s="54">
        <v>10</v>
      </c>
      <c r="P17" s="223">
        <f>SUM(LARGE(B17:O17,{1,2,3,4,5,6,7,8,9,10,11,12}))</f>
        <v>114</v>
      </c>
      <c r="Q17" s="194"/>
    </row>
    <row r="18" spans="1:20" s="36" customFormat="1" ht="13.5" customHeight="1" thickBot="1" x14ac:dyDescent="0.35">
      <c r="A18" s="35" t="s">
        <v>98</v>
      </c>
      <c r="B18" s="54">
        <v>10</v>
      </c>
      <c r="C18" s="54">
        <v>10</v>
      </c>
      <c r="D18" s="54">
        <v>10</v>
      </c>
      <c r="E18" s="54">
        <v>10</v>
      </c>
      <c r="F18" s="54">
        <v>0</v>
      </c>
      <c r="G18" s="54">
        <v>9</v>
      </c>
      <c r="H18" s="54">
        <v>9</v>
      </c>
      <c r="I18" s="54">
        <v>10</v>
      </c>
      <c r="J18" s="54">
        <v>10</v>
      </c>
      <c r="K18" s="54">
        <v>10</v>
      </c>
      <c r="L18" s="54">
        <v>10</v>
      </c>
      <c r="M18" s="54">
        <v>0</v>
      </c>
      <c r="N18" s="54">
        <v>10</v>
      </c>
      <c r="O18" s="54">
        <v>0</v>
      </c>
      <c r="P18" s="223">
        <f>SUM(LARGE(B18:O18,{1,2,3,4,5,6,7,8,9,10,11,12}))</f>
        <v>108</v>
      </c>
      <c r="Q18" s="194"/>
      <c r="T18" s="46"/>
    </row>
    <row r="19" spans="1:20" s="36" customFormat="1" ht="13.5" customHeight="1" thickBot="1" x14ac:dyDescent="0.35">
      <c r="A19" s="35" t="s">
        <v>88</v>
      </c>
      <c r="B19" s="54">
        <v>9</v>
      </c>
      <c r="C19" s="54">
        <v>10</v>
      </c>
      <c r="D19" s="54">
        <v>10</v>
      </c>
      <c r="E19" s="54">
        <v>10</v>
      </c>
      <c r="F19" s="54">
        <v>8</v>
      </c>
      <c r="G19" s="54">
        <v>9</v>
      </c>
      <c r="H19" s="54">
        <v>9</v>
      </c>
      <c r="I19" s="54">
        <v>10</v>
      </c>
      <c r="J19" s="54">
        <v>10</v>
      </c>
      <c r="K19" s="54">
        <v>10</v>
      </c>
      <c r="L19" s="54">
        <v>10</v>
      </c>
      <c r="M19" s="54">
        <v>10</v>
      </c>
      <c r="N19" s="54">
        <v>10</v>
      </c>
      <c r="O19" s="54">
        <v>10</v>
      </c>
      <c r="P19" s="223">
        <f>SUM(LARGE(B19:O19,{1,2,3,4,5,6,7,8,9,10,11,12}))</f>
        <v>118</v>
      </c>
      <c r="Q19" s="194"/>
    </row>
    <row r="20" spans="1:20" s="36" customFormat="1" ht="14.15" customHeight="1" thickBot="1" x14ac:dyDescent="0.35">
      <c r="A20" s="34" t="s">
        <v>95</v>
      </c>
      <c r="B20" s="54">
        <v>10</v>
      </c>
      <c r="C20" s="54">
        <v>10</v>
      </c>
      <c r="D20" s="54">
        <v>10</v>
      </c>
      <c r="E20" s="54">
        <v>10</v>
      </c>
      <c r="F20" s="54">
        <v>8</v>
      </c>
      <c r="G20" s="54">
        <v>0</v>
      </c>
      <c r="H20" s="54">
        <v>9</v>
      </c>
      <c r="I20" s="54">
        <v>10</v>
      </c>
      <c r="J20" s="54">
        <v>9</v>
      </c>
      <c r="K20" s="54">
        <v>7</v>
      </c>
      <c r="L20" s="54">
        <v>10</v>
      </c>
      <c r="M20" s="54">
        <v>10</v>
      </c>
      <c r="N20" s="54">
        <v>10</v>
      </c>
      <c r="O20" s="54">
        <v>10</v>
      </c>
      <c r="P20" s="223">
        <f>SUM(LARGE(B20:O20,{1,2,3,4,5,6,7,8,9,10,11,12}))</f>
        <v>116</v>
      </c>
      <c r="Q20" s="194"/>
      <c r="T20" s="46"/>
    </row>
    <row r="21" spans="1:20" s="36" customFormat="1" ht="14.15" customHeight="1" thickBot="1" x14ac:dyDescent="0.35">
      <c r="A21" s="35" t="s">
        <v>102</v>
      </c>
      <c r="B21" s="54">
        <v>10</v>
      </c>
      <c r="C21" s="54">
        <v>0</v>
      </c>
      <c r="D21" s="54">
        <v>0</v>
      </c>
      <c r="E21" s="54">
        <v>10</v>
      </c>
      <c r="F21" s="54">
        <v>0</v>
      </c>
      <c r="G21" s="54">
        <v>0</v>
      </c>
      <c r="H21" s="54">
        <v>5</v>
      </c>
      <c r="I21" s="54">
        <v>7</v>
      </c>
      <c r="J21" s="54">
        <v>9</v>
      </c>
      <c r="K21" s="54">
        <v>0</v>
      </c>
      <c r="L21" s="54">
        <v>10</v>
      </c>
      <c r="M21" s="54">
        <v>0</v>
      </c>
      <c r="N21" s="54">
        <v>10</v>
      </c>
      <c r="O21" s="54">
        <v>10</v>
      </c>
      <c r="P21" s="223">
        <f>SUM(LARGE(B21:O21,{1,2,3,4,5,6,7,8,9,10,11,12}))</f>
        <v>71</v>
      </c>
      <c r="Q21" s="194"/>
      <c r="T21" s="46"/>
    </row>
    <row r="22" spans="1:20" s="36" customFormat="1" ht="14.15" customHeight="1" thickBot="1" x14ac:dyDescent="0.35">
      <c r="A22" s="35" t="s">
        <v>81</v>
      </c>
      <c r="B22" s="54">
        <v>10</v>
      </c>
      <c r="C22" s="54">
        <v>10</v>
      </c>
      <c r="D22" s="54">
        <v>10</v>
      </c>
      <c r="E22" s="54">
        <v>10</v>
      </c>
      <c r="F22" s="54">
        <v>10</v>
      </c>
      <c r="G22" s="54">
        <v>9</v>
      </c>
      <c r="H22" s="54">
        <v>8</v>
      </c>
      <c r="I22" s="54">
        <v>10</v>
      </c>
      <c r="J22" s="54">
        <v>10</v>
      </c>
      <c r="K22" s="54">
        <v>7</v>
      </c>
      <c r="L22" s="54">
        <v>10</v>
      </c>
      <c r="M22" s="54">
        <v>10</v>
      </c>
      <c r="N22" s="54">
        <v>10</v>
      </c>
      <c r="O22" s="54">
        <v>10</v>
      </c>
      <c r="P22" s="223">
        <f>SUM(LARGE(B22:O22,{1,2,3,4,5,6,7,8,9,10,11,12}))</f>
        <v>119</v>
      </c>
      <c r="Q22" s="194"/>
      <c r="T22" s="46"/>
    </row>
    <row r="23" spans="1:20" s="36" customFormat="1" ht="14.15" customHeight="1" thickBot="1" x14ac:dyDescent="0.35">
      <c r="A23" s="35" t="s">
        <v>97</v>
      </c>
      <c r="B23" s="54">
        <v>9</v>
      </c>
      <c r="C23" s="54">
        <v>0</v>
      </c>
      <c r="D23" s="54">
        <v>10</v>
      </c>
      <c r="E23" s="54">
        <v>10</v>
      </c>
      <c r="F23" s="54">
        <v>0</v>
      </c>
      <c r="G23" s="54">
        <v>5</v>
      </c>
      <c r="H23" s="54">
        <v>5</v>
      </c>
      <c r="I23" s="54">
        <v>9</v>
      </c>
      <c r="J23" s="54">
        <v>0</v>
      </c>
      <c r="K23" s="54">
        <v>6</v>
      </c>
      <c r="L23" s="54">
        <v>0</v>
      </c>
      <c r="M23" s="54">
        <v>0</v>
      </c>
      <c r="N23" s="54">
        <v>10</v>
      </c>
      <c r="O23" s="54">
        <v>0</v>
      </c>
      <c r="P23" s="223">
        <f>SUM(LARGE(B23:O23,{1,2,3,4,5,6,7,8,9,10,11,12}))</f>
        <v>64</v>
      </c>
      <c r="Q23" s="194"/>
    </row>
    <row r="24" spans="1:20" s="36" customFormat="1" ht="14.15" customHeight="1" thickBot="1" x14ac:dyDescent="0.35">
      <c r="A24" s="35" t="s">
        <v>93</v>
      </c>
      <c r="B24" s="54">
        <v>10</v>
      </c>
      <c r="C24" s="54">
        <v>10</v>
      </c>
      <c r="D24" s="54">
        <v>10</v>
      </c>
      <c r="E24" s="54">
        <v>10</v>
      </c>
      <c r="F24" s="54">
        <v>0</v>
      </c>
      <c r="G24" s="54">
        <v>7</v>
      </c>
      <c r="H24" s="54">
        <v>8</v>
      </c>
      <c r="I24" s="54">
        <v>9</v>
      </c>
      <c r="J24" s="54">
        <v>10</v>
      </c>
      <c r="K24" s="54">
        <v>10</v>
      </c>
      <c r="L24" s="54">
        <v>10</v>
      </c>
      <c r="M24" s="54">
        <v>10</v>
      </c>
      <c r="N24" s="54">
        <v>10</v>
      </c>
      <c r="O24" s="54">
        <v>10</v>
      </c>
      <c r="P24" s="223">
        <f>SUM(LARGE(B24:O24,{1,2,3,4,5,6,7,8,9,10,11,12}))</f>
        <v>117</v>
      </c>
      <c r="Q24" s="194"/>
      <c r="T24" s="46"/>
    </row>
    <row r="25" spans="1:20" s="36" customFormat="1" ht="13.5" customHeight="1" thickBot="1" x14ac:dyDescent="0.35">
      <c r="A25" s="34" t="s">
        <v>86</v>
      </c>
      <c r="B25" s="54">
        <v>10</v>
      </c>
      <c r="C25" s="54">
        <v>10</v>
      </c>
      <c r="D25" s="54">
        <v>10</v>
      </c>
      <c r="E25" s="54">
        <v>10</v>
      </c>
      <c r="F25" s="54">
        <v>9</v>
      </c>
      <c r="G25" s="54">
        <v>10</v>
      </c>
      <c r="H25" s="54">
        <v>7</v>
      </c>
      <c r="I25" s="54">
        <v>9</v>
      </c>
      <c r="J25" s="54">
        <v>10</v>
      </c>
      <c r="K25" s="54">
        <v>10</v>
      </c>
      <c r="L25" s="54">
        <v>10</v>
      </c>
      <c r="M25" s="54">
        <v>8</v>
      </c>
      <c r="N25" s="54">
        <v>10</v>
      </c>
      <c r="O25" s="54">
        <v>10</v>
      </c>
      <c r="P25" s="223">
        <f>SUM(LARGE(B25:O25,{1,2,3,4,5,6,7,8,9,10,11,12}))</f>
        <v>118</v>
      </c>
      <c r="Q25" s="194"/>
      <c r="T25" s="46"/>
    </row>
    <row r="26" spans="1:20" s="36" customFormat="1" ht="14.15" customHeight="1" thickBot="1" x14ac:dyDescent="0.35">
      <c r="A26" s="34" t="s">
        <v>92</v>
      </c>
      <c r="B26" s="54">
        <v>10</v>
      </c>
      <c r="C26" s="54">
        <v>10</v>
      </c>
      <c r="D26" s="54">
        <v>10</v>
      </c>
      <c r="E26" s="54">
        <v>10</v>
      </c>
      <c r="F26" s="54">
        <v>8</v>
      </c>
      <c r="G26" s="54">
        <v>5</v>
      </c>
      <c r="H26" s="54">
        <v>5</v>
      </c>
      <c r="I26" s="54">
        <v>10</v>
      </c>
      <c r="J26" s="54">
        <v>10</v>
      </c>
      <c r="K26" s="54">
        <v>10</v>
      </c>
      <c r="L26" s="54">
        <v>10</v>
      </c>
      <c r="M26" s="54">
        <v>10</v>
      </c>
      <c r="N26" s="54">
        <v>10</v>
      </c>
      <c r="O26" s="54">
        <v>10</v>
      </c>
      <c r="P26" s="223">
        <f>SUM(LARGE(B26:O26,{1,2,3,4,5,6,7,8,9,10,11,12}))</f>
        <v>118</v>
      </c>
      <c r="Q26" s="194"/>
      <c r="T26" s="46"/>
    </row>
    <row r="27" spans="1:20" s="36" customFormat="1" ht="14.15" customHeight="1" thickBot="1" x14ac:dyDescent="0.35">
      <c r="A27" s="34" t="s">
        <v>105</v>
      </c>
      <c r="B27" s="54">
        <v>0</v>
      </c>
      <c r="C27" s="54">
        <v>0</v>
      </c>
      <c r="D27" s="54">
        <v>10</v>
      </c>
      <c r="E27" s="54">
        <v>10</v>
      </c>
      <c r="F27" s="54">
        <v>9</v>
      </c>
      <c r="G27" s="54">
        <v>10</v>
      </c>
      <c r="H27" s="54">
        <v>9</v>
      </c>
      <c r="I27" s="54">
        <v>10</v>
      </c>
      <c r="J27" s="54">
        <v>9</v>
      </c>
      <c r="K27" s="54">
        <v>10</v>
      </c>
      <c r="L27" s="54">
        <v>10</v>
      </c>
      <c r="M27" s="54">
        <v>8</v>
      </c>
      <c r="N27" s="54">
        <v>10</v>
      </c>
      <c r="O27" s="54">
        <v>8</v>
      </c>
      <c r="P27" s="223">
        <f>SUM(LARGE(B27:O27,{1,2,3,4,5,6,7,8,9,10,11,12}))</f>
        <v>113</v>
      </c>
      <c r="Q27" s="194"/>
      <c r="T27" s="46"/>
    </row>
    <row r="28" spans="1:20" s="36" customFormat="1" ht="14.15" customHeight="1" thickBot="1" x14ac:dyDescent="0.35">
      <c r="A28" s="34" t="s">
        <v>101</v>
      </c>
      <c r="B28" s="54">
        <v>10</v>
      </c>
      <c r="C28" s="54">
        <v>10</v>
      </c>
      <c r="D28" s="54">
        <v>10</v>
      </c>
      <c r="E28" s="54">
        <v>10</v>
      </c>
      <c r="F28" s="54">
        <v>0</v>
      </c>
      <c r="G28" s="54">
        <v>9</v>
      </c>
      <c r="H28" s="54">
        <v>8</v>
      </c>
      <c r="I28" s="54">
        <v>0</v>
      </c>
      <c r="J28" s="54">
        <v>10</v>
      </c>
      <c r="K28" s="54">
        <v>0</v>
      </c>
      <c r="L28" s="54">
        <v>10</v>
      </c>
      <c r="M28" s="54">
        <v>0</v>
      </c>
      <c r="N28" s="54">
        <v>10</v>
      </c>
      <c r="O28" s="54">
        <v>0</v>
      </c>
      <c r="P28" s="223">
        <f>SUM(LARGE(B28:O28,{1,2,3,4,5,6,7,8,9,10,11,12}))</f>
        <v>87</v>
      </c>
      <c r="Q28" s="194"/>
      <c r="T28" s="46"/>
    </row>
    <row r="29" spans="1:20" s="36" customFormat="1" ht="13.5" customHeight="1" thickBot="1" x14ac:dyDescent="0.35">
      <c r="A29" s="35" t="s">
        <v>87</v>
      </c>
      <c r="B29" s="54">
        <v>9</v>
      </c>
      <c r="C29" s="54">
        <v>9</v>
      </c>
      <c r="D29" s="54">
        <v>10</v>
      </c>
      <c r="E29" s="54">
        <v>10</v>
      </c>
      <c r="F29" s="71">
        <v>8</v>
      </c>
      <c r="G29" s="54">
        <v>9</v>
      </c>
      <c r="H29" s="54">
        <v>7</v>
      </c>
      <c r="I29" s="54">
        <v>6</v>
      </c>
      <c r="J29" s="54">
        <v>10</v>
      </c>
      <c r="K29" s="54">
        <v>7</v>
      </c>
      <c r="L29" s="54">
        <v>10</v>
      </c>
      <c r="M29" s="54">
        <v>10</v>
      </c>
      <c r="N29" s="54">
        <v>10</v>
      </c>
      <c r="O29" s="54">
        <v>10</v>
      </c>
      <c r="P29" s="223">
        <f>SUM(LARGE(B29:O29,{1,2,3,4,5,6,7,8,9,10,11,12}))</f>
        <v>112</v>
      </c>
      <c r="Q29" s="194"/>
      <c r="T29" s="46"/>
    </row>
    <row r="30" spans="1:20" s="36" customFormat="1" ht="14.15" customHeight="1" thickBot="1" x14ac:dyDescent="0.35">
      <c r="A30" s="34" t="s">
        <v>83</v>
      </c>
      <c r="B30" s="54">
        <v>10</v>
      </c>
      <c r="C30" s="54">
        <v>10</v>
      </c>
      <c r="D30" s="54">
        <v>10</v>
      </c>
      <c r="E30" s="54">
        <v>10</v>
      </c>
      <c r="F30" s="54">
        <v>9</v>
      </c>
      <c r="G30" s="54">
        <v>8</v>
      </c>
      <c r="H30" s="54">
        <v>7</v>
      </c>
      <c r="I30" s="54">
        <v>10</v>
      </c>
      <c r="J30" s="54">
        <v>10</v>
      </c>
      <c r="K30" s="54">
        <v>10</v>
      </c>
      <c r="L30" s="54">
        <v>10</v>
      </c>
      <c r="M30" s="54">
        <v>10</v>
      </c>
      <c r="N30" s="54">
        <v>10</v>
      </c>
      <c r="O30" s="54">
        <v>10</v>
      </c>
      <c r="P30" s="223">
        <f>SUM(LARGE(B30:O30,{1,2,3,4,5,6,7,8,9,10,11,12}))</f>
        <v>119</v>
      </c>
      <c r="Q30" s="194"/>
    </row>
    <row r="31" spans="1:20" s="36" customFormat="1" ht="14.15" customHeight="1" thickBot="1" x14ac:dyDescent="0.35">
      <c r="A31" s="35" t="s">
        <v>99</v>
      </c>
      <c r="B31" s="54">
        <v>10</v>
      </c>
      <c r="C31" s="54">
        <v>10</v>
      </c>
      <c r="D31" s="54">
        <v>10</v>
      </c>
      <c r="E31" s="54">
        <v>10</v>
      </c>
      <c r="F31" s="54">
        <v>10</v>
      </c>
      <c r="G31" s="54">
        <v>7</v>
      </c>
      <c r="H31" s="54">
        <v>6</v>
      </c>
      <c r="I31" s="54">
        <v>10</v>
      </c>
      <c r="J31" s="54">
        <v>10</v>
      </c>
      <c r="K31" s="54">
        <v>7</v>
      </c>
      <c r="L31" s="54">
        <v>10</v>
      </c>
      <c r="M31" s="54">
        <v>10</v>
      </c>
      <c r="N31" s="54">
        <v>10</v>
      </c>
      <c r="O31" s="54">
        <v>10</v>
      </c>
      <c r="P31" s="223">
        <f>SUM(LARGE(B31:O31,{1,2,3,4,5,6,7,8,9,10,11,12}))</f>
        <v>117</v>
      </c>
      <c r="Q31" s="194"/>
      <c r="T31" s="46"/>
    </row>
    <row r="32" spans="1:20" s="112" customFormat="1" ht="14.15" customHeight="1" thickBot="1" x14ac:dyDescent="0.35">
      <c r="A32" s="134" t="s">
        <v>84</v>
      </c>
      <c r="B32" s="133">
        <v>10</v>
      </c>
      <c r="C32" s="133">
        <v>10</v>
      </c>
      <c r="D32" s="133">
        <v>10</v>
      </c>
      <c r="E32" s="54">
        <v>10</v>
      </c>
      <c r="F32" s="133">
        <v>8</v>
      </c>
      <c r="G32" s="133">
        <v>7</v>
      </c>
      <c r="H32" s="133">
        <v>7</v>
      </c>
      <c r="I32" s="133">
        <v>8</v>
      </c>
      <c r="J32" s="133">
        <v>10</v>
      </c>
      <c r="K32" s="133">
        <v>10</v>
      </c>
      <c r="L32" s="133">
        <v>10</v>
      </c>
      <c r="M32" s="133">
        <v>10</v>
      </c>
      <c r="N32" s="133">
        <v>10</v>
      </c>
      <c r="O32" s="133">
        <v>10</v>
      </c>
      <c r="P32" s="223">
        <f>SUM(LARGE(B32:O32,{1,2,3,4,5,6,7,8,9,10,11,12}))</f>
        <v>116</v>
      </c>
      <c r="Q32" s="194"/>
    </row>
    <row r="33" spans="1:17" ht="13.5" customHeight="1" x14ac:dyDescent="0.25">
      <c r="A33" s="14"/>
      <c r="P33" s="14"/>
    </row>
    <row r="34" spans="1:17" ht="13.5" customHeight="1" x14ac:dyDescent="0.25">
      <c r="A34" s="13"/>
      <c r="B34" s="15"/>
    </row>
    <row r="35" spans="1:17" ht="13.5" customHeight="1" x14ac:dyDescent="0.25">
      <c r="A35" s="13"/>
      <c r="B35" s="15"/>
    </row>
    <row r="36" spans="1:17" ht="13.5" customHeight="1" x14ac:dyDescent="0.25">
      <c r="A36" s="13"/>
      <c r="B36" s="15"/>
    </row>
    <row r="37" spans="1:17" ht="13.5" customHeight="1" x14ac:dyDescent="0.25">
      <c r="A37" s="13"/>
      <c r="B37" s="15"/>
    </row>
    <row r="38" spans="1:17" ht="13.5" customHeight="1" x14ac:dyDescent="0.25">
      <c r="A38" s="14"/>
      <c r="B38" s="14"/>
      <c r="P38" s="16"/>
    </row>
    <row r="39" spans="1:17" ht="13.5" customHeight="1" x14ac:dyDescent="0.3">
      <c r="A39" s="12"/>
      <c r="B39" s="14"/>
      <c r="Q39" s="1"/>
    </row>
    <row r="40" spans="1:17" ht="13.5" customHeight="1" x14ac:dyDescent="0.25">
      <c r="A40" s="13"/>
      <c r="B40" s="13"/>
      <c r="C40" s="13"/>
      <c r="D40" s="13"/>
      <c r="E40" s="14"/>
      <c r="F40" s="13"/>
      <c r="G40" s="13"/>
      <c r="H40" s="13"/>
      <c r="I40" s="14"/>
      <c r="J40" s="14"/>
      <c r="K40" s="14"/>
      <c r="L40" s="14"/>
      <c r="M40" s="14"/>
      <c r="N40" s="14"/>
      <c r="O40" s="14"/>
      <c r="P40" s="14"/>
    </row>
    <row r="41" spans="1:17" ht="13.5" customHeight="1" x14ac:dyDescent="0.25">
      <c r="A41" s="14"/>
      <c r="B41" s="14"/>
      <c r="C41" s="14"/>
      <c r="D41" s="14"/>
      <c r="E41" s="14"/>
      <c r="F41" s="14"/>
      <c r="G41" s="14"/>
      <c r="H41" s="14"/>
      <c r="I41" s="14"/>
      <c r="J41" s="14"/>
      <c r="K41" s="14"/>
      <c r="L41" s="14"/>
      <c r="M41" s="14"/>
      <c r="N41" s="14"/>
      <c r="O41" s="14"/>
      <c r="P41" s="14"/>
    </row>
    <row r="42" spans="1:17" s="1" customFormat="1" ht="13.5" customHeight="1" x14ac:dyDescent="0.25">
      <c r="A42" s="13"/>
      <c r="B42" s="14"/>
      <c r="C42" s="14"/>
      <c r="D42" s="14"/>
      <c r="E42" s="14"/>
      <c r="F42" s="14"/>
      <c r="G42" s="14"/>
      <c r="H42" s="14"/>
      <c r="I42" s="14"/>
      <c r="J42" s="14"/>
      <c r="K42" s="14"/>
      <c r="L42" s="14"/>
      <c r="M42" s="14"/>
      <c r="N42" s="14"/>
      <c r="O42" s="14"/>
      <c r="P42" s="14"/>
      <c r="Q42" s="4"/>
    </row>
    <row r="43" spans="1:17" s="1" customFormat="1" ht="13.5" customHeight="1" x14ac:dyDescent="0.25">
      <c r="A43" s="13"/>
      <c r="B43" s="14"/>
      <c r="C43" s="14"/>
      <c r="D43" s="14"/>
      <c r="E43" s="14"/>
      <c r="F43" s="14"/>
      <c r="G43" s="14"/>
      <c r="H43" s="14"/>
      <c r="I43" s="14"/>
      <c r="J43" s="14"/>
      <c r="K43" s="14"/>
      <c r="L43" s="14"/>
      <c r="M43" s="14"/>
      <c r="N43" s="14"/>
      <c r="O43" s="14"/>
      <c r="P43" s="14"/>
      <c r="Q43" s="4"/>
    </row>
    <row r="44" spans="1:17" ht="13.5" customHeight="1" x14ac:dyDescent="0.25">
      <c r="A44" s="13"/>
      <c r="B44" s="14"/>
      <c r="C44" s="13"/>
      <c r="D44" s="14"/>
      <c r="E44" s="14"/>
      <c r="F44" s="14"/>
      <c r="G44" s="14"/>
      <c r="H44" s="14"/>
      <c r="I44" s="14"/>
      <c r="J44" s="14"/>
      <c r="K44" s="14"/>
      <c r="L44" s="14"/>
      <c r="M44" s="14"/>
      <c r="N44" s="14"/>
      <c r="O44" s="14"/>
      <c r="P44" s="14"/>
      <c r="Q44" s="3"/>
    </row>
    <row r="45" spans="1:17" ht="13.5" customHeight="1" x14ac:dyDescent="0.25">
      <c r="A45" s="13"/>
      <c r="B45" s="14"/>
      <c r="C45" s="13"/>
      <c r="D45" s="14"/>
      <c r="E45" s="14"/>
      <c r="F45" s="14"/>
      <c r="G45" s="14"/>
      <c r="H45" s="14"/>
      <c r="I45" s="14"/>
      <c r="J45" s="14"/>
      <c r="K45" s="14"/>
      <c r="L45" s="14"/>
      <c r="M45" s="14"/>
      <c r="N45" s="14"/>
      <c r="O45" s="14"/>
      <c r="P45" s="14"/>
      <c r="Q45" s="3"/>
    </row>
    <row r="46" spans="1:17" ht="13.5" customHeight="1" x14ac:dyDescent="0.25">
      <c r="A46" s="13"/>
      <c r="B46" s="14"/>
      <c r="C46" s="13"/>
      <c r="D46" s="14"/>
      <c r="E46" s="14"/>
      <c r="F46" s="14"/>
      <c r="G46" s="14"/>
      <c r="H46" s="14"/>
      <c r="I46" s="14"/>
      <c r="J46" s="14"/>
      <c r="K46" s="14"/>
      <c r="L46" s="14"/>
      <c r="M46" s="14"/>
      <c r="N46" s="14"/>
      <c r="O46" s="14"/>
      <c r="P46" s="14"/>
      <c r="Q46" s="3"/>
    </row>
    <row r="47" spans="1:17" ht="13.5" customHeight="1" x14ac:dyDescent="0.25">
      <c r="A47" s="13"/>
      <c r="B47" s="14"/>
      <c r="C47" s="13"/>
      <c r="D47" s="14"/>
      <c r="E47" s="14"/>
      <c r="F47" s="14"/>
      <c r="G47" s="14"/>
      <c r="H47" s="14"/>
      <c r="I47" s="14"/>
      <c r="J47" s="14"/>
      <c r="K47" s="14"/>
      <c r="L47" s="14"/>
      <c r="M47" s="14"/>
      <c r="N47" s="14"/>
      <c r="O47" s="14"/>
      <c r="P47" s="14"/>
      <c r="Q47" s="3"/>
    </row>
    <row r="48" spans="1:17" ht="13.5" customHeight="1" x14ac:dyDescent="0.25">
      <c r="A48" s="13"/>
      <c r="B48" s="14"/>
      <c r="C48" s="13"/>
      <c r="D48" s="14"/>
      <c r="E48" s="14"/>
      <c r="F48" s="14"/>
      <c r="G48" s="14"/>
      <c r="H48" s="14"/>
      <c r="I48" s="14"/>
      <c r="J48" s="14"/>
      <c r="K48" s="14"/>
      <c r="L48" s="14"/>
      <c r="M48" s="14"/>
      <c r="N48" s="14"/>
      <c r="O48" s="14"/>
      <c r="P48" s="14"/>
      <c r="Q48" s="3"/>
    </row>
    <row r="49" spans="1:17" ht="13.5" customHeight="1" x14ac:dyDescent="0.25">
      <c r="A49" s="14"/>
      <c r="B49" s="14"/>
      <c r="C49" s="13"/>
      <c r="D49" s="14"/>
      <c r="E49" s="14"/>
      <c r="F49" s="14"/>
      <c r="G49" s="14"/>
      <c r="H49" s="14"/>
      <c r="I49" s="14"/>
      <c r="J49" s="14"/>
      <c r="K49" s="14"/>
      <c r="L49" s="14"/>
      <c r="M49" s="14"/>
      <c r="N49" s="14"/>
      <c r="O49" s="14"/>
      <c r="P49" s="14"/>
      <c r="Q49" s="3"/>
    </row>
    <row r="50" spans="1:17" ht="13.5" customHeight="1" x14ac:dyDescent="0.25">
      <c r="A50" s="13"/>
      <c r="B50" s="14"/>
      <c r="C50" s="13"/>
      <c r="D50" s="14"/>
      <c r="E50" s="14"/>
      <c r="F50" s="14"/>
      <c r="G50" s="14"/>
      <c r="H50" s="14"/>
      <c r="I50" s="14"/>
      <c r="J50" s="14"/>
      <c r="K50" s="14"/>
      <c r="L50" s="14"/>
      <c r="M50" s="14"/>
      <c r="N50" s="14"/>
      <c r="O50" s="14"/>
      <c r="P50" s="14"/>
      <c r="Q50" s="3"/>
    </row>
    <row r="51" spans="1:17" ht="13.5" customHeight="1" x14ac:dyDescent="0.25">
      <c r="A51" s="13"/>
      <c r="B51" s="14"/>
      <c r="C51" s="13"/>
      <c r="D51" s="14"/>
      <c r="E51" s="14"/>
      <c r="F51" s="14"/>
      <c r="G51" s="14"/>
      <c r="H51" s="14"/>
      <c r="I51" s="14"/>
      <c r="J51" s="14"/>
      <c r="K51" s="14"/>
      <c r="L51" s="14"/>
      <c r="M51" s="14"/>
      <c r="N51" s="14"/>
      <c r="O51" s="14"/>
      <c r="P51" s="14"/>
      <c r="Q51" s="3"/>
    </row>
    <row r="52" spans="1:17" ht="13.5" customHeight="1" x14ac:dyDescent="0.25">
      <c r="A52" s="13"/>
      <c r="B52" s="14"/>
      <c r="C52" s="13"/>
      <c r="D52" s="14"/>
      <c r="E52" s="14"/>
      <c r="F52" s="14"/>
      <c r="G52" s="14"/>
      <c r="H52" s="14"/>
      <c r="I52" s="14"/>
      <c r="J52" s="14"/>
      <c r="K52" s="14"/>
      <c r="L52" s="14"/>
      <c r="M52" s="14"/>
      <c r="N52" s="14"/>
      <c r="O52" s="14"/>
      <c r="P52" s="14"/>
      <c r="Q52" s="3"/>
    </row>
    <row r="53" spans="1:17" ht="13.5" customHeight="1" x14ac:dyDescent="0.25">
      <c r="A53" s="13"/>
      <c r="B53" s="14"/>
      <c r="C53" s="13"/>
      <c r="D53" s="14"/>
      <c r="E53" s="14"/>
      <c r="F53" s="14"/>
      <c r="G53" s="14"/>
      <c r="H53" s="14"/>
      <c r="I53" s="14"/>
      <c r="J53" s="14"/>
      <c r="K53" s="14"/>
      <c r="L53" s="14"/>
      <c r="M53" s="14"/>
      <c r="N53" s="14"/>
      <c r="O53" s="14"/>
      <c r="P53" s="14"/>
      <c r="Q53" s="3"/>
    </row>
    <row r="54" spans="1:17" ht="13.5" customHeight="1" x14ac:dyDescent="0.25">
      <c r="A54" s="13"/>
      <c r="B54" s="14"/>
      <c r="C54" s="13"/>
      <c r="D54" s="14"/>
      <c r="E54" s="14"/>
      <c r="F54" s="14"/>
      <c r="G54" s="14"/>
      <c r="H54" s="14"/>
      <c r="I54" s="14"/>
      <c r="J54" s="14"/>
      <c r="K54" s="14"/>
      <c r="L54" s="14"/>
      <c r="M54" s="14"/>
      <c r="N54" s="14"/>
      <c r="O54" s="14"/>
      <c r="P54" s="14"/>
      <c r="Q54" s="3"/>
    </row>
    <row r="55" spans="1:17" ht="13.5" customHeight="1" x14ac:dyDescent="0.25">
      <c r="A55" s="13"/>
      <c r="B55" s="14"/>
      <c r="C55" s="13"/>
      <c r="D55" s="14"/>
      <c r="E55" s="14"/>
      <c r="F55" s="14"/>
      <c r="G55" s="14"/>
      <c r="H55" s="14"/>
      <c r="I55" s="14"/>
      <c r="J55" s="14"/>
      <c r="K55" s="14"/>
      <c r="L55" s="14"/>
      <c r="M55" s="14"/>
      <c r="N55" s="14"/>
      <c r="O55" s="14"/>
      <c r="P55" s="14"/>
      <c r="Q55" s="3"/>
    </row>
    <row r="56" spans="1:17" ht="13.5" customHeight="1" x14ac:dyDescent="0.25">
      <c r="A56" s="13"/>
      <c r="B56" s="14"/>
      <c r="C56" s="13"/>
      <c r="D56" s="14"/>
      <c r="E56" s="14"/>
      <c r="F56" s="14"/>
      <c r="G56" s="14"/>
      <c r="H56" s="14"/>
      <c r="I56" s="14"/>
      <c r="J56" s="14"/>
      <c r="K56" s="14"/>
      <c r="L56" s="14"/>
      <c r="M56" s="14"/>
      <c r="N56" s="14"/>
      <c r="O56" s="14"/>
      <c r="P56" s="14"/>
      <c r="Q56" s="3"/>
    </row>
    <row r="57" spans="1:17" ht="13.5" customHeight="1" x14ac:dyDescent="0.25">
      <c r="A57" s="13"/>
      <c r="B57" s="14"/>
      <c r="C57" s="13"/>
      <c r="D57" s="14"/>
      <c r="E57" s="14"/>
      <c r="F57" s="14"/>
      <c r="G57" s="14"/>
      <c r="H57" s="14"/>
      <c r="I57" s="14"/>
      <c r="J57" s="14"/>
      <c r="K57" s="14"/>
      <c r="L57" s="14"/>
      <c r="M57" s="14"/>
      <c r="N57" s="14"/>
      <c r="O57" s="14"/>
      <c r="P57" s="14"/>
      <c r="Q57" s="3"/>
    </row>
    <row r="58" spans="1:17" ht="13.5" customHeight="1" x14ac:dyDescent="0.25">
      <c r="A58" s="13"/>
      <c r="B58" s="14"/>
      <c r="C58" s="13"/>
      <c r="D58" s="14"/>
      <c r="E58" s="14"/>
      <c r="F58" s="14"/>
      <c r="G58" s="14"/>
      <c r="H58" s="14"/>
      <c r="I58" s="14"/>
      <c r="J58" s="14"/>
      <c r="K58" s="14"/>
      <c r="L58" s="14"/>
      <c r="M58" s="14"/>
      <c r="N58" s="14"/>
      <c r="O58" s="14"/>
      <c r="P58" s="14"/>
      <c r="Q58" s="3"/>
    </row>
    <row r="59" spans="1:17" ht="13.5" customHeight="1" x14ac:dyDescent="0.25">
      <c r="A59" s="14"/>
      <c r="B59" s="14"/>
      <c r="C59" s="13"/>
      <c r="D59" s="14"/>
      <c r="E59" s="14"/>
      <c r="F59" s="14"/>
      <c r="G59" s="14"/>
      <c r="H59" s="14"/>
      <c r="I59" s="14"/>
      <c r="J59" s="14"/>
      <c r="K59" s="14"/>
      <c r="L59" s="14"/>
      <c r="M59" s="14"/>
      <c r="N59" s="14"/>
      <c r="O59" s="14"/>
      <c r="P59" s="14"/>
      <c r="Q59" s="3"/>
    </row>
    <row r="60" spans="1:17" ht="13.5" customHeight="1" x14ac:dyDescent="0.25">
      <c r="A60" s="14"/>
      <c r="B60" s="14"/>
      <c r="C60" s="13"/>
      <c r="D60" s="14"/>
      <c r="E60" s="14"/>
      <c r="F60" s="14"/>
      <c r="G60" s="14"/>
      <c r="H60" s="14"/>
      <c r="I60" s="14"/>
      <c r="J60" s="14"/>
      <c r="K60" s="14"/>
      <c r="L60" s="14"/>
      <c r="M60" s="14"/>
      <c r="N60" s="14"/>
      <c r="O60" s="14"/>
      <c r="P60" s="14"/>
      <c r="Q60" s="3"/>
    </row>
    <row r="61" spans="1:17" ht="13.5" customHeight="1" x14ac:dyDescent="0.25">
      <c r="A61" s="14"/>
      <c r="B61" s="14"/>
      <c r="C61" s="13"/>
      <c r="D61" s="14"/>
      <c r="E61" s="14"/>
      <c r="F61" s="14"/>
      <c r="G61" s="14"/>
      <c r="H61" s="14"/>
      <c r="I61" s="14"/>
      <c r="J61" s="14"/>
      <c r="K61" s="14"/>
      <c r="L61" s="14"/>
      <c r="M61" s="14"/>
      <c r="N61" s="14"/>
      <c r="O61" s="14"/>
      <c r="P61" s="14"/>
      <c r="Q61" s="3"/>
    </row>
    <row r="62" spans="1:17" ht="13.5" customHeight="1" x14ac:dyDescent="0.25">
      <c r="A62" s="14"/>
      <c r="B62" s="14"/>
      <c r="C62" s="13"/>
      <c r="D62" s="14"/>
      <c r="E62" s="14"/>
      <c r="F62" s="14"/>
      <c r="G62" s="14"/>
      <c r="H62" s="14"/>
      <c r="I62" s="14"/>
      <c r="J62" s="14"/>
      <c r="K62" s="14"/>
      <c r="L62" s="14"/>
      <c r="M62" s="14"/>
      <c r="N62" s="14"/>
      <c r="O62" s="14"/>
      <c r="P62" s="14"/>
      <c r="Q62" s="3"/>
    </row>
    <row r="63" spans="1:17" ht="13.5" customHeight="1" x14ac:dyDescent="0.25">
      <c r="A63" s="14"/>
      <c r="B63" s="14"/>
      <c r="C63" s="13"/>
      <c r="D63" s="14"/>
      <c r="E63" s="14"/>
      <c r="F63" s="14"/>
      <c r="G63" s="14"/>
      <c r="H63" s="14"/>
      <c r="I63" s="14"/>
      <c r="J63" s="14"/>
      <c r="K63" s="14"/>
      <c r="L63" s="14"/>
      <c r="M63" s="14"/>
      <c r="N63" s="14"/>
      <c r="O63" s="14"/>
      <c r="P63" s="14"/>
      <c r="Q63" s="3"/>
    </row>
    <row r="64" spans="1:17" ht="13.5" customHeight="1" x14ac:dyDescent="0.25">
      <c r="A64" s="14"/>
      <c r="B64" s="14"/>
      <c r="C64" s="13"/>
      <c r="D64" s="14"/>
      <c r="E64" s="14"/>
      <c r="F64" s="14"/>
      <c r="G64" s="14"/>
      <c r="H64" s="14"/>
      <c r="I64" s="14"/>
      <c r="J64" s="14"/>
      <c r="K64" s="14"/>
      <c r="L64" s="14"/>
      <c r="M64" s="14"/>
      <c r="N64" s="14"/>
      <c r="O64" s="14"/>
      <c r="P64" s="14"/>
      <c r="Q64" s="3"/>
    </row>
    <row r="65" spans="1:17" ht="13.5" customHeight="1" x14ac:dyDescent="0.25">
      <c r="A65" s="13"/>
      <c r="B65" s="14"/>
      <c r="C65" s="13"/>
      <c r="D65" s="14"/>
      <c r="E65" s="14"/>
      <c r="F65" s="14"/>
      <c r="G65" s="14"/>
      <c r="H65" s="14"/>
      <c r="I65" s="14"/>
      <c r="J65" s="14"/>
      <c r="K65" s="14"/>
      <c r="L65" s="14"/>
      <c r="M65" s="14"/>
      <c r="N65" s="14"/>
      <c r="O65" s="14"/>
      <c r="P65" s="14"/>
      <c r="Q65" s="3"/>
    </row>
    <row r="66" spans="1:17" ht="13.5" customHeight="1" x14ac:dyDescent="0.25">
      <c r="A66" s="14"/>
      <c r="B66" s="14"/>
      <c r="C66" s="13"/>
      <c r="D66" s="14"/>
      <c r="E66" s="14"/>
      <c r="F66" s="14"/>
      <c r="G66" s="14"/>
      <c r="H66" s="14"/>
      <c r="I66" s="14"/>
      <c r="J66" s="14"/>
      <c r="K66" s="14"/>
      <c r="L66" s="14"/>
      <c r="M66" s="14"/>
      <c r="N66" s="14"/>
      <c r="O66" s="14"/>
      <c r="P66" s="14"/>
      <c r="Q66" s="3"/>
    </row>
    <row r="67" spans="1:17" ht="13.5" customHeight="1" x14ac:dyDescent="0.25">
      <c r="A67" s="14"/>
      <c r="B67" s="14"/>
      <c r="C67" s="13"/>
      <c r="D67" s="14"/>
      <c r="E67" s="14"/>
      <c r="F67" s="14"/>
      <c r="G67" s="14"/>
      <c r="H67" s="14"/>
      <c r="I67" s="14"/>
      <c r="J67" s="14"/>
      <c r="K67" s="14"/>
      <c r="L67" s="14"/>
      <c r="M67" s="14"/>
      <c r="N67" s="14"/>
      <c r="O67" s="14"/>
      <c r="P67" s="13"/>
    </row>
    <row r="68" spans="1:17" ht="13.5" customHeight="1" x14ac:dyDescent="0.25">
      <c r="A68" s="14"/>
      <c r="B68" s="14"/>
    </row>
    <row r="69" spans="1:17" ht="13.5" customHeight="1" x14ac:dyDescent="0.3">
      <c r="A69" s="12"/>
      <c r="B69" s="14"/>
    </row>
    <row r="70" spans="1:17" ht="13.5" customHeight="1" x14ac:dyDescent="0.25">
      <c r="A70" s="13"/>
      <c r="B70" s="13"/>
      <c r="C70" s="13"/>
      <c r="D70" s="13"/>
      <c r="E70" s="14"/>
      <c r="F70" s="13"/>
      <c r="G70" s="13"/>
      <c r="H70" s="13"/>
      <c r="I70" s="14"/>
      <c r="J70" s="14"/>
      <c r="K70" s="14"/>
      <c r="L70" s="14"/>
      <c r="M70" s="14"/>
      <c r="N70" s="14"/>
      <c r="O70" s="14"/>
      <c r="P70" s="14"/>
      <c r="Q70" s="3"/>
    </row>
    <row r="71" spans="1:17" ht="13.5" customHeight="1" x14ac:dyDescent="0.25">
      <c r="A71" s="14"/>
      <c r="B71" s="14"/>
      <c r="C71" s="14"/>
      <c r="D71" s="14"/>
      <c r="E71" s="14"/>
      <c r="F71" s="14"/>
      <c r="G71" s="14"/>
      <c r="H71" s="14"/>
      <c r="I71" s="14"/>
      <c r="J71" s="14"/>
      <c r="K71" s="14"/>
      <c r="L71" s="14"/>
      <c r="M71" s="14"/>
      <c r="N71" s="14"/>
      <c r="O71" s="14"/>
      <c r="P71" s="14"/>
      <c r="Q71" s="4"/>
    </row>
    <row r="72" spans="1:17" ht="13.5" customHeight="1" x14ac:dyDescent="0.25">
      <c r="A72" s="16"/>
      <c r="B72" s="14"/>
      <c r="C72" s="14"/>
      <c r="D72" s="14"/>
      <c r="E72" s="14"/>
      <c r="F72" s="14"/>
      <c r="G72" s="14"/>
      <c r="H72" s="14"/>
      <c r="I72" s="14"/>
      <c r="J72" s="14"/>
      <c r="K72" s="14"/>
      <c r="L72" s="14"/>
      <c r="M72" s="14"/>
      <c r="N72" s="14"/>
      <c r="O72" s="14"/>
      <c r="P72" s="13"/>
    </row>
    <row r="73" spans="1:17" ht="13.5" customHeight="1" x14ac:dyDescent="0.25">
      <c r="A73" s="16"/>
      <c r="B73" s="14"/>
      <c r="C73" s="14"/>
      <c r="D73" s="14"/>
      <c r="E73" s="14"/>
      <c r="F73" s="14"/>
      <c r="G73" s="14"/>
      <c r="H73" s="14"/>
      <c r="I73" s="14"/>
      <c r="J73" s="14"/>
      <c r="K73" s="14"/>
      <c r="L73" s="14"/>
      <c r="M73" s="14"/>
      <c r="N73" s="14"/>
      <c r="O73" s="14"/>
      <c r="P73" s="13"/>
    </row>
    <row r="74" spans="1:17" ht="13.5" customHeight="1" x14ac:dyDescent="0.25">
      <c r="A74" s="16"/>
      <c r="B74" s="14"/>
      <c r="C74" s="14"/>
      <c r="D74" s="14"/>
      <c r="E74" s="14"/>
      <c r="F74" s="14"/>
      <c r="G74" s="14"/>
      <c r="H74" s="14"/>
      <c r="I74" s="14"/>
      <c r="J74" s="14"/>
      <c r="K74" s="14"/>
      <c r="L74" s="14"/>
      <c r="M74" s="14"/>
      <c r="N74" s="14"/>
      <c r="O74" s="14"/>
      <c r="P74" s="13"/>
    </row>
    <row r="75" spans="1:17" ht="13.5" customHeight="1" x14ac:dyDescent="0.25">
      <c r="A75" s="16"/>
      <c r="B75" s="14"/>
      <c r="C75" s="14"/>
      <c r="D75" s="14"/>
      <c r="E75" s="14"/>
      <c r="F75" s="14"/>
      <c r="G75" s="14"/>
      <c r="H75" s="14"/>
      <c r="I75" s="14"/>
      <c r="J75" s="14"/>
      <c r="K75" s="14"/>
      <c r="L75" s="14"/>
      <c r="M75" s="14"/>
      <c r="N75" s="14"/>
      <c r="O75" s="14"/>
      <c r="P75" s="13"/>
    </row>
    <row r="76" spans="1:17" ht="13.5" customHeight="1" x14ac:dyDescent="0.25">
      <c r="A76" s="16"/>
      <c r="B76" s="14"/>
      <c r="C76" s="14"/>
      <c r="D76" s="14"/>
      <c r="E76" s="14"/>
      <c r="F76" s="14"/>
      <c r="G76" s="14"/>
      <c r="H76" s="14"/>
      <c r="I76" s="14"/>
      <c r="J76" s="14"/>
      <c r="K76" s="14"/>
      <c r="L76" s="14"/>
      <c r="M76" s="14"/>
      <c r="N76" s="14"/>
      <c r="O76" s="14"/>
      <c r="P76" s="13"/>
    </row>
    <row r="77" spans="1:17" ht="13.5" customHeight="1" x14ac:dyDescent="0.25">
      <c r="A77" s="16"/>
      <c r="B77" s="14"/>
      <c r="C77" s="14"/>
      <c r="D77" s="14"/>
      <c r="E77" s="14"/>
      <c r="F77" s="14"/>
      <c r="G77" s="14"/>
      <c r="H77" s="14"/>
      <c r="I77" s="14"/>
      <c r="J77" s="14"/>
      <c r="K77" s="14"/>
      <c r="L77" s="14"/>
      <c r="M77" s="14"/>
      <c r="N77" s="14"/>
      <c r="O77" s="14"/>
      <c r="P77" s="13"/>
    </row>
    <row r="78" spans="1:17" ht="13.5" customHeight="1" x14ac:dyDescent="0.25">
      <c r="A78" s="16"/>
      <c r="B78" s="14"/>
      <c r="C78" s="14"/>
      <c r="D78" s="14"/>
      <c r="E78" s="14"/>
      <c r="F78" s="14"/>
      <c r="G78" s="14"/>
      <c r="H78" s="14"/>
      <c r="I78" s="14"/>
      <c r="J78" s="14"/>
      <c r="K78" s="14"/>
      <c r="L78" s="14"/>
      <c r="M78" s="14"/>
      <c r="N78" s="14"/>
      <c r="O78" s="14"/>
      <c r="P78" s="13"/>
    </row>
    <row r="79" spans="1:17" ht="13.5" customHeight="1" x14ac:dyDescent="0.25">
      <c r="A79" s="16"/>
      <c r="B79" s="14"/>
      <c r="C79" s="14"/>
      <c r="D79" s="14"/>
      <c r="E79" s="14"/>
      <c r="F79" s="14"/>
      <c r="G79" s="14"/>
      <c r="H79" s="14"/>
      <c r="I79" s="14"/>
      <c r="J79" s="14"/>
      <c r="K79" s="14"/>
      <c r="L79" s="14"/>
      <c r="M79" s="14"/>
      <c r="N79" s="14"/>
      <c r="O79" s="14"/>
      <c r="P79" s="13"/>
    </row>
    <row r="80" spans="1:17" ht="13.5" customHeight="1" x14ac:dyDescent="0.25">
      <c r="A80" s="16"/>
      <c r="B80" s="14"/>
      <c r="C80" s="14"/>
      <c r="D80" s="14"/>
      <c r="E80" s="14"/>
      <c r="F80" s="14"/>
      <c r="G80" s="14"/>
      <c r="H80" s="14"/>
      <c r="I80" s="14"/>
      <c r="J80" s="14"/>
      <c r="K80" s="14"/>
      <c r="L80" s="14"/>
      <c r="M80" s="14"/>
      <c r="N80" s="14"/>
      <c r="O80" s="14"/>
      <c r="P80" s="13"/>
    </row>
    <row r="81" spans="1:16" ht="13.5" customHeight="1" x14ac:dyDescent="0.25">
      <c r="A81" s="16"/>
      <c r="B81" s="14"/>
      <c r="C81" s="14"/>
      <c r="D81" s="14"/>
      <c r="E81" s="14"/>
      <c r="F81" s="14"/>
      <c r="G81" s="14"/>
      <c r="H81" s="14"/>
      <c r="I81" s="14"/>
      <c r="J81" s="14"/>
      <c r="K81" s="14"/>
      <c r="L81" s="14"/>
      <c r="M81" s="14"/>
      <c r="N81" s="14"/>
      <c r="O81" s="14"/>
      <c r="P81" s="13"/>
    </row>
    <row r="82" spans="1:16" ht="13.5" customHeight="1" x14ac:dyDescent="0.25">
      <c r="A82" s="16"/>
      <c r="B82" s="14"/>
      <c r="C82" s="14"/>
      <c r="D82" s="14"/>
      <c r="E82" s="14"/>
      <c r="F82" s="14"/>
      <c r="G82" s="14"/>
      <c r="H82" s="14"/>
      <c r="I82" s="14"/>
      <c r="J82" s="14"/>
      <c r="K82" s="14"/>
      <c r="L82" s="14"/>
      <c r="M82" s="14"/>
      <c r="N82" s="14"/>
      <c r="O82" s="14"/>
      <c r="P82" s="13"/>
    </row>
    <row r="83" spans="1:16" ht="13.5" customHeight="1" x14ac:dyDescent="0.25">
      <c r="A83" s="16"/>
      <c r="B83" s="14"/>
      <c r="C83" s="14"/>
      <c r="D83" s="14"/>
      <c r="E83" s="14"/>
      <c r="F83" s="14"/>
      <c r="G83" s="14"/>
      <c r="H83" s="14"/>
      <c r="I83" s="14"/>
      <c r="J83" s="14"/>
      <c r="K83" s="14"/>
      <c r="L83" s="14"/>
      <c r="M83" s="14"/>
      <c r="N83" s="14"/>
      <c r="O83" s="14"/>
      <c r="P83" s="13"/>
    </row>
    <row r="84" spans="1:16" ht="13.5" customHeight="1" x14ac:dyDescent="0.25">
      <c r="A84" s="16"/>
      <c r="B84" s="14"/>
      <c r="C84" s="14"/>
      <c r="D84" s="14"/>
      <c r="E84" s="14"/>
      <c r="F84" s="14"/>
      <c r="G84" s="14"/>
      <c r="H84" s="14"/>
      <c r="I84" s="14"/>
      <c r="J84" s="14"/>
      <c r="K84" s="14"/>
      <c r="L84" s="14"/>
      <c r="M84" s="14"/>
      <c r="N84" s="14"/>
      <c r="O84" s="14"/>
      <c r="P84" s="13"/>
    </row>
    <row r="85" spans="1:16" ht="13.5" customHeight="1" x14ac:dyDescent="0.25">
      <c r="A85" s="16"/>
      <c r="B85" s="14"/>
      <c r="C85" s="14"/>
      <c r="D85" s="14"/>
      <c r="E85" s="14"/>
      <c r="F85" s="14"/>
      <c r="G85" s="14"/>
      <c r="H85" s="14"/>
      <c r="I85" s="14"/>
      <c r="J85" s="14"/>
      <c r="K85" s="14"/>
      <c r="L85" s="14"/>
      <c r="M85" s="14"/>
      <c r="N85" s="14"/>
      <c r="O85" s="14"/>
      <c r="P85" s="13"/>
    </row>
    <row r="86" spans="1:16" ht="13.5" customHeight="1" x14ac:dyDescent="0.25">
      <c r="A86" s="16"/>
      <c r="B86" s="14"/>
      <c r="C86" s="14"/>
      <c r="D86" s="14"/>
      <c r="E86" s="14"/>
      <c r="F86" s="14"/>
      <c r="G86" s="14"/>
      <c r="H86" s="14"/>
      <c r="I86" s="14"/>
      <c r="J86" s="14"/>
      <c r="K86" s="14"/>
      <c r="L86" s="14"/>
      <c r="M86" s="14"/>
      <c r="N86" s="14"/>
      <c r="O86" s="14"/>
      <c r="P86" s="13"/>
    </row>
    <row r="87" spans="1:16" ht="13.5" customHeight="1" x14ac:dyDescent="0.25">
      <c r="A87" s="16"/>
      <c r="B87" s="14"/>
      <c r="C87" s="14"/>
      <c r="D87" s="14"/>
      <c r="E87" s="14"/>
      <c r="F87" s="14"/>
      <c r="G87" s="14"/>
      <c r="H87" s="14"/>
      <c r="I87" s="14"/>
      <c r="J87" s="14"/>
      <c r="K87" s="14"/>
      <c r="L87" s="14"/>
      <c r="M87" s="14"/>
      <c r="N87" s="14"/>
      <c r="O87" s="14"/>
      <c r="P87" s="13"/>
    </row>
    <row r="88" spans="1:16" ht="13.5" customHeight="1" x14ac:dyDescent="0.25">
      <c r="A88" s="16"/>
      <c r="B88" s="14"/>
      <c r="C88" s="14"/>
      <c r="D88" s="14"/>
      <c r="E88" s="14"/>
      <c r="F88" s="14"/>
      <c r="G88" s="14"/>
      <c r="H88" s="14"/>
      <c r="I88" s="14"/>
      <c r="J88" s="14"/>
      <c r="K88" s="14"/>
      <c r="L88" s="14"/>
      <c r="M88" s="14"/>
      <c r="N88" s="14"/>
      <c r="O88" s="14"/>
      <c r="P88" s="13"/>
    </row>
    <row r="89" spans="1:16" ht="13.5" customHeight="1" x14ac:dyDescent="0.25">
      <c r="A89" s="16"/>
      <c r="B89" s="14"/>
      <c r="C89" s="14"/>
      <c r="D89" s="14"/>
      <c r="E89" s="14"/>
      <c r="F89" s="14"/>
      <c r="G89" s="14"/>
      <c r="H89" s="14"/>
      <c r="I89" s="14"/>
      <c r="J89" s="14"/>
      <c r="K89" s="14"/>
      <c r="L89" s="14"/>
      <c r="M89" s="14"/>
      <c r="N89" s="14"/>
      <c r="O89" s="14"/>
      <c r="P89" s="13"/>
    </row>
    <row r="90" spans="1:16" ht="13.5" customHeight="1" x14ac:dyDescent="0.25">
      <c r="A90" s="16"/>
      <c r="B90" s="14"/>
      <c r="C90" s="14"/>
      <c r="D90" s="14"/>
      <c r="E90" s="14"/>
      <c r="F90" s="14"/>
      <c r="G90" s="14"/>
      <c r="H90" s="14"/>
      <c r="I90" s="14"/>
      <c r="J90" s="14"/>
      <c r="K90" s="14"/>
      <c r="L90" s="14"/>
      <c r="M90" s="14"/>
      <c r="N90" s="14"/>
      <c r="O90" s="14"/>
      <c r="P90" s="13"/>
    </row>
    <row r="91" spans="1:16" ht="13.5" customHeight="1" x14ac:dyDescent="0.25">
      <c r="A91" s="16"/>
      <c r="B91" s="14"/>
      <c r="C91" s="14"/>
      <c r="D91" s="14"/>
      <c r="E91" s="14"/>
      <c r="F91" s="14"/>
      <c r="G91" s="14"/>
      <c r="H91" s="14"/>
      <c r="I91" s="14"/>
      <c r="J91" s="14"/>
      <c r="K91" s="14"/>
      <c r="L91" s="14"/>
      <c r="M91" s="14"/>
      <c r="N91" s="14"/>
      <c r="O91" s="14"/>
      <c r="P91" s="13"/>
    </row>
    <row r="92" spans="1:16" ht="13.5" customHeight="1" x14ac:dyDescent="0.25">
      <c r="A92" s="16"/>
      <c r="B92" s="14"/>
      <c r="C92" s="14"/>
      <c r="D92" s="14"/>
      <c r="E92" s="14"/>
      <c r="F92" s="14"/>
      <c r="G92" s="14"/>
      <c r="H92" s="14"/>
      <c r="I92" s="14"/>
      <c r="J92" s="14"/>
      <c r="K92" s="14"/>
      <c r="L92" s="14"/>
      <c r="M92" s="14"/>
      <c r="N92" s="14"/>
      <c r="O92" s="14"/>
      <c r="P92" s="13"/>
    </row>
    <row r="93" spans="1:16" ht="13.5" customHeight="1" x14ac:dyDescent="0.25">
      <c r="A93" s="16"/>
      <c r="B93" s="14"/>
      <c r="C93" s="14"/>
      <c r="D93" s="14"/>
      <c r="E93" s="14"/>
      <c r="F93" s="14"/>
      <c r="G93" s="14"/>
      <c r="H93" s="14"/>
      <c r="I93" s="14"/>
      <c r="J93" s="14"/>
      <c r="K93" s="14"/>
      <c r="L93" s="14"/>
      <c r="M93" s="14"/>
      <c r="N93" s="14"/>
      <c r="O93" s="14"/>
      <c r="P93" s="13"/>
    </row>
    <row r="94" spans="1:16" ht="13.5" customHeight="1" x14ac:dyDescent="0.25">
      <c r="A94" s="16"/>
      <c r="B94" s="14"/>
      <c r="C94" s="14"/>
      <c r="D94" s="14"/>
      <c r="E94" s="14"/>
      <c r="F94" s="14"/>
      <c r="G94" s="14"/>
      <c r="H94" s="14"/>
      <c r="I94" s="14"/>
      <c r="J94" s="14"/>
      <c r="K94" s="14"/>
      <c r="L94" s="14"/>
      <c r="M94" s="14"/>
      <c r="N94" s="14"/>
      <c r="O94" s="14"/>
      <c r="P94" s="13"/>
    </row>
    <row r="95" spans="1:16" ht="13.5" customHeight="1" x14ac:dyDescent="0.25">
      <c r="A95" s="16"/>
      <c r="B95" s="14"/>
      <c r="C95" s="14"/>
      <c r="D95" s="14"/>
      <c r="E95" s="14"/>
      <c r="F95" s="14"/>
      <c r="G95" s="14"/>
      <c r="H95" s="14"/>
      <c r="I95" s="14"/>
      <c r="J95" s="14"/>
      <c r="K95" s="14"/>
      <c r="L95" s="14"/>
      <c r="M95" s="14"/>
      <c r="N95" s="14"/>
      <c r="O95" s="14"/>
      <c r="P95" s="13"/>
    </row>
    <row r="96" spans="1:16" ht="13.5" customHeight="1" x14ac:dyDescent="0.25">
      <c r="A96" s="16"/>
      <c r="B96" s="14"/>
      <c r="C96" s="14"/>
      <c r="D96" s="14"/>
      <c r="E96" s="14"/>
      <c r="F96" s="14"/>
      <c r="G96" s="14"/>
      <c r="H96" s="14"/>
      <c r="I96" s="14"/>
      <c r="J96" s="14"/>
      <c r="K96" s="14"/>
      <c r="L96" s="14"/>
      <c r="M96" s="14"/>
      <c r="N96" s="14"/>
      <c r="O96" s="14"/>
      <c r="P96" s="13"/>
    </row>
    <row r="97" spans="1:16" ht="13.5" customHeight="1" x14ac:dyDescent="0.25">
      <c r="A97" s="13"/>
      <c r="B97" s="14"/>
      <c r="C97" s="14"/>
      <c r="D97" s="14"/>
      <c r="E97" s="14"/>
      <c r="F97" s="14"/>
      <c r="G97" s="14"/>
      <c r="H97" s="14"/>
      <c r="I97" s="14"/>
      <c r="J97" s="14"/>
      <c r="K97" s="14"/>
      <c r="L97" s="14"/>
      <c r="M97" s="14"/>
      <c r="N97" s="14"/>
      <c r="O97" s="14"/>
    </row>
    <row r="98" spans="1:16" ht="13.5" customHeight="1" x14ac:dyDescent="0.25">
      <c r="A98" s="13"/>
      <c r="B98" s="14"/>
      <c r="C98" s="14"/>
      <c r="D98" s="14"/>
      <c r="E98" s="14"/>
      <c r="F98" s="14"/>
      <c r="G98" s="14"/>
      <c r="H98" s="14"/>
      <c r="I98" s="14"/>
      <c r="J98" s="14"/>
      <c r="K98" s="14"/>
      <c r="L98" s="14"/>
      <c r="M98" s="14"/>
      <c r="N98" s="14"/>
      <c r="O98" s="14"/>
    </row>
    <row r="99" spans="1:16" ht="13.5" customHeight="1" x14ac:dyDescent="0.3">
      <c r="A99" s="12"/>
      <c r="B99" s="14"/>
    </row>
    <row r="100" spans="1:16" ht="13.5" customHeight="1" x14ac:dyDescent="0.25">
      <c r="A100" s="13"/>
      <c r="B100" s="13"/>
      <c r="C100" s="13"/>
      <c r="D100" s="13"/>
      <c r="E100" s="13"/>
      <c r="F100" s="13"/>
      <c r="G100" s="13"/>
      <c r="H100" s="13"/>
      <c r="I100" s="13"/>
      <c r="J100" s="13"/>
      <c r="K100" s="13"/>
      <c r="L100" s="13"/>
      <c r="M100" s="13"/>
      <c r="N100" s="13"/>
      <c r="O100" s="13"/>
      <c r="P100" s="13"/>
    </row>
    <row r="101" spans="1:16" ht="13.5" customHeight="1" x14ac:dyDescent="0.25">
      <c r="A101" s="14"/>
      <c r="B101" s="14"/>
      <c r="C101" s="14"/>
      <c r="D101" s="14"/>
      <c r="E101" s="14"/>
      <c r="F101" s="14"/>
      <c r="G101" s="14"/>
      <c r="H101" s="14"/>
      <c r="I101" s="14"/>
      <c r="J101" s="14"/>
      <c r="K101" s="14"/>
      <c r="L101" s="14"/>
      <c r="M101" s="14"/>
      <c r="N101" s="14"/>
      <c r="O101" s="14"/>
      <c r="P101" s="14"/>
    </row>
    <row r="102" spans="1:16" ht="13.5" customHeight="1" x14ac:dyDescent="0.25">
      <c r="A102" s="14"/>
      <c r="B102" s="14"/>
      <c r="C102" s="14"/>
      <c r="D102" s="14"/>
      <c r="E102" s="13"/>
      <c r="F102" s="14"/>
      <c r="G102" s="14"/>
      <c r="H102" s="14"/>
      <c r="I102" s="14"/>
      <c r="J102" s="14"/>
      <c r="K102" s="14"/>
      <c r="L102" s="14"/>
      <c r="M102" s="14"/>
      <c r="N102" s="14"/>
      <c r="O102" s="14"/>
      <c r="P102" s="14"/>
    </row>
    <row r="103" spans="1:16" ht="13.5" customHeight="1" x14ac:dyDescent="0.25">
      <c r="A103" s="14"/>
      <c r="B103" s="14"/>
      <c r="C103" s="14"/>
      <c r="D103" s="14"/>
      <c r="E103" s="13"/>
      <c r="F103" s="14"/>
      <c r="G103" s="14"/>
      <c r="H103" s="14"/>
      <c r="I103" s="14"/>
      <c r="J103" s="14"/>
      <c r="K103" s="14"/>
      <c r="L103" s="14"/>
      <c r="M103" s="14"/>
      <c r="N103" s="14"/>
      <c r="O103" s="14"/>
      <c r="P103" s="14"/>
    </row>
    <row r="104" spans="1:16" ht="13.5" customHeight="1" x14ac:dyDescent="0.25">
      <c r="A104" s="14"/>
      <c r="B104" s="14"/>
      <c r="C104" s="14"/>
      <c r="D104" s="14"/>
      <c r="E104" s="13"/>
      <c r="F104" s="14"/>
      <c r="G104" s="14"/>
      <c r="H104" s="14"/>
      <c r="I104" s="14"/>
      <c r="J104" s="14"/>
      <c r="K104" s="14"/>
      <c r="L104" s="14"/>
      <c r="M104" s="14"/>
      <c r="N104" s="14"/>
      <c r="O104" s="14"/>
      <c r="P104" s="14"/>
    </row>
    <row r="105" spans="1:16" ht="13.5" customHeight="1" x14ac:dyDescent="0.25">
      <c r="A105" s="14"/>
      <c r="B105" s="14"/>
      <c r="C105" s="14"/>
      <c r="D105" s="14"/>
      <c r="E105" s="13"/>
      <c r="F105" s="14"/>
      <c r="G105" s="14"/>
      <c r="H105" s="14"/>
      <c r="I105" s="14"/>
      <c r="J105" s="14"/>
      <c r="K105" s="14"/>
      <c r="L105" s="14"/>
      <c r="M105" s="14"/>
      <c r="N105" s="14"/>
      <c r="O105" s="14"/>
      <c r="P105" s="14"/>
    </row>
    <row r="106" spans="1:16" ht="13.5" customHeight="1" x14ac:dyDescent="0.25">
      <c r="A106" s="14"/>
      <c r="B106" s="14"/>
      <c r="C106" s="14"/>
      <c r="D106" s="14"/>
      <c r="E106" s="13"/>
      <c r="F106" s="14"/>
      <c r="G106" s="14"/>
      <c r="H106" s="14"/>
      <c r="I106" s="14"/>
      <c r="J106" s="14"/>
      <c r="K106" s="14"/>
      <c r="L106" s="14"/>
      <c r="M106" s="14"/>
      <c r="N106" s="14"/>
      <c r="O106" s="14"/>
      <c r="P106" s="14"/>
    </row>
    <row r="107" spans="1:16" ht="13.5" customHeight="1" x14ac:dyDescent="0.25">
      <c r="A107" s="14"/>
      <c r="B107" s="14"/>
      <c r="C107" s="14"/>
      <c r="D107" s="14"/>
      <c r="E107" s="13"/>
      <c r="F107" s="14"/>
      <c r="G107" s="14"/>
      <c r="H107" s="14"/>
      <c r="I107" s="14"/>
      <c r="J107" s="14"/>
      <c r="K107" s="14"/>
      <c r="L107" s="14"/>
      <c r="M107" s="14"/>
      <c r="N107" s="14"/>
      <c r="O107" s="14"/>
      <c r="P107" s="14"/>
    </row>
    <row r="108" spans="1:16" ht="13.5" customHeight="1" x14ac:dyDescent="0.25">
      <c r="A108" s="14"/>
      <c r="B108" s="14"/>
      <c r="C108" s="14"/>
      <c r="D108" s="14"/>
      <c r="E108" s="13"/>
      <c r="F108" s="14"/>
      <c r="G108" s="14"/>
      <c r="H108" s="14"/>
      <c r="I108" s="14"/>
      <c r="J108" s="14"/>
      <c r="K108" s="14"/>
      <c r="L108" s="14"/>
      <c r="M108" s="14"/>
      <c r="N108" s="14"/>
      <c r="O108" s="14"/>
      <c r="P108" s="14"/>
    </row>
    <row r="109" spans="1:16" ht="13.5" customHeight="1" x14ac:dyDescent="0.25">
      <c r="A109" s="14"/>
      <c r="B109" s="14"/>
      <c r="C109" s="14"/>
      <c r="D109" s="14"/>
      <c r="E109" s="13"/>
      <c r="F109" s="14"/>
      <c r="G109" s="14"/>
      <c r="H109" s="14"/>
      <c r="I109" s="14"/>
      <c r="J109" s="14"/>
      <c r="K109" s="14"/>
      <c r="L109" s="14"/>
      <c r="M109" s="14"/>
      <c r="N109" s="14"/>
      <c r="O109" s="14"/>
      <c r="P109" s="14"/>
    </row>
    <row r="110" spans="1:16" ht="13.5" customHeight="1" x14ac:dyDescent="0.25">
      <c r="A110" s="14"/>
      <c r="B110" s="14"/>
      <c r="C110" s="14"/>
      <c r="D110" s="14"/>
      <c r="E110" s="13"/>
      <c r="F110" s="14"/>
      <c r="G110" s="14"/>
      <c r="H110" s="14"/>
      <c r="I110" s="14"/>
      <c r="J110" s="14"/>
      <c r="K110" s="14"/>
      <c r="L110" s="14"/>
      <c r="M110" s="14"/>
      <c r="N110" s="14"/>
      <c r="O110" s="14"/>
      <c r="P110" s="14"/>
    </row>
    <row r="111" spans="1:16" ht="13.5" customHeight="1" x14ac:dyDescent="0.25">
      <c r="A111" s="14"/>
      <c r="B111" s="14"/>
      <c r="C111" s="14"/>
      <c r="D111" s="14"/>
      <c r="E111" s="13"/>
      <c r="F111" s="14"/>
      <c r="G111" s="14"/>
      <c r="H111" s="14"/>
      <c r="I111" s="14"/>
      <c r="J111" s="14"/>
      <c r="K111" s="14"/>
      <c r="L111" s="14"/>
      <c r="M111" s="14"/>
      <c r="N111" s="14"/>
      <c r="O111" s="14"/>
      <c r="P111" s="14"/>
    </row>
    <row r="112" spans="1:16" ht="13.5" customHeight="1" x14ac:dyDescent="0.25">
      <c r="A112" s="14"/>
      <c r="B112" s="14"/>
      <c r="C112" s="14"/>
      <c r="D112" s="14"/>
      <c r="E112" s="13"/>
      <c r="F112" s="14"/>
      <c r="G112" s="14"/>
      <c r="H112" s="14"/>
      <c r="I112" s="14"/>
      <c r="J112" s="14"/>
      <c r="K112" s="14"/>
      <c r="L112" s="14"/>
      <c r="M112" s="14"/>
      <c r="N112" s="14"/>
      <c r="O112" s="14"/>
      <c r="P112" s="14"/>
    </row>
    <row r="113" spans="1:16" ht="13.5" customHeight="1" x14ac:dyDescent="0.25">
      <c r="A113" s="14"/>
      <c r="B113" s="14"/>
      <c r="C113" s="14"/>
      <c r="D113" s="14"/>
      <c r="E113" s="13"/>
      <c r="F113" s="14"/>
      <c r="G113" s="14"/>
      <c r="H113" s="14"/>
      <c r="I113" s="14"/>
      <c r="J113" s="14"/>
      <c r="K113" s="14"/>
      <c r="L113" s="14"/>
      <c r="M113" s="14"/>
      <c r="N113" s="14"/>
      <c r="O113" s="14"/>
      <c r="P113" s="14"/>
    </row>
    <row r="114" spans="1:16" ht="13.5" customHeight="1" x14ac:dyDescent="0.25">
      <c r="A114" s="14"/>
      <c r="B114" s="14"/>
      <c r="C114" s="14"/>
      <c r="D114" s="14"/>
      <c r="E114" s="13"/>
      <c r="F114" s="14"/>
      <c r="G114" s="14"/>
      <c r="H114" s="14"/>
      <c r="I114" s="14"/>
      <c r="J114" s="14"/>
      <c r="K114" s="14"/>
      <c r="L114" s="14"/>
      <c r="M114" s="14"/>
      <c r="N114" s="14"/>
      <c r="O114" s="14"/>
      <c r="P114" s="14"/>
    </row>
    <row r="115" spans="1:16" ht="13.5" customHeight="1" x14ac:dyDescent="0.35">
      <c r="A115" s="17"/>
      <c r="B115" s="14"/>
      <c r="C115" s="14"/>
      <c r="D115" s="14"/>
      <c r="E115" s="13"/>
      <c r="F115" s="14"/>
      <c r="G115" s="14"/>
      <c r="H115" s="14"/>
      <c r="I115" s="14"/>
      <c r="J115" s="14"/>
      <c r="K115" s="14"/>
      <c r="L115" s="14"/>
      <c r="M115" s="14"/>
      <c r="N115" s="14"/>
      <c r="O115" s="14"/>
      <c r="P115" s="14"/>
    </row>
    <row r="116" spans="1:16" ht="13.5" customHeight="1" x14ac:dyDescent="0.25">
      <c r="A116" s="14"/>
      <c r="B116" s="14"/>
      <c r="C116" s="14"/>
      <c r="D116" s="14"/>
      <c r="E116" s="13"/>
      <c r="F116" s="14"/>
      <c r="G116" s="14"/>
      <c r="H116" s="14"/>
      <c r="I116" s="14"/>
      <c r="J116" s="14"/>
      <c r="K116" s="14"/>
      <c r="L116" s="14"/>
      <c r="M116" s="14"/>
      <c r="N116" s="14"/>
      <c r="O116" s="14"/>
      <c r="P116" s="14"/>
    </row>
    <row r="117" spans="1:16" ht="13.5" customHeight="1" x14ac:dyDescent="0.25">
      <c r="A117" s="14"/>
      <c r="B117" s="14"/>
      <c r="C117" s="14"/>
      <c r="D117" s="14"/>
      <c r="E117" s="13"/>
      <c r="F117" s="14"/>
      <c r="G117" s="14"/>
      <c r="H117" s="14"/>
      <c r="I117" s="14"/>
      <c r="J117" s="14"/>
      <c r="K117" s="14"/>
      <c r="L117" s="14"/>
      <c r="M117" s="14"/>
      <c r="N117" s="14"/>
      <c r="O117" s="14"/>
      <c r="P117" s="14"/>
    </row>
    <row r="118" spans="1:16" ht="13.5" customHeight="1" x14ac:dyDescent="0.25">
      <c r="A118" s="14"/>
      <c r="B118" s="14"/>
      <c r="C118" s="14"/>
      <c r="D118" s="14"/>
      <c r="E118" s="13"/>
      <c r="F118" s="14"/>
      <c r="G118" s="14"/>
      <c r="H118" s="14"/>
      <c r="I118" s="14"/>
      <c r="J118" s="14"/>
      <c r="K118" s="14"/>
      <c r="L118" s="14"/>
      <c r="M118" s="14"/>
      <c r="N118" s="14"/>
      <c r="O118" s="14"/>
      <c r="P118" s="14"/>
    </row>
    <row r="119" spans="1:16" ht="13.5" customHeight="1" x14ac:dyDescent="0.25">
      <c r="A119" s="14"/>
      <c r="B119" s="14"/>
      <c r="C119" s="14"/>
      <c r="D119" s="14"/>
      <c r="E119" s="13"/>
      <c r="F119" s="14"/>
      <c r="G119" s="14"/>
      <c r="H119" s="14"/>
      <c r="I119" s="14"/>
      <c r="J119" s="14"/>
      <c r="K119" s="14"/>
      <c r="L119" s="14"/>
      <c r="M119" s="14"/>
      <c r="N119" s="14"/>
      <c r="O119" s="14"/>
      <c r="P119" s="14"/>
    </row>
    <row r="120" spans="1:16" ht="13.5" customHeight="1" x14ac:dyDescent="0.25">
      <c r="A120" s="14"/>
      <c r="B120" s="14"/>
      <c r="C120" s="14"/>
      <c r="D120" s="14"/>
      <c r="E120" s="13"/>
      <c r="F120" s="14"/>
      <c r="G120" s="14"/>
      <c r="H120" s="14"/>
      <c r="I120" s="14"/>
      <c r="J120" s="14"/>
      <c r="K120" s="14"/>
      <c r="L120" s="14"/>
      <c r="M120" s="14"/>
      <c r="N120" s="14"/>
      <c r="O120" s="14"/>
      <c r="P120" s="14"/>
    </row>
    <row r="121" spans="1:16" ht="13.5" customHeight="1" x14ac:dyDescent="0.25">
      <c r="A121" s="14"/>
      <c r="B121" s="14"/>
      <c r="C121" s="14"/>
      <c r="D121" s="14"/>
      <c r="E121" s="13"/>
      <c r="F121" s="14"/>
      <c r="G121" s="14"/>
      <c r="H121" s="14"/>
      <c r="I121" s="14"/>
      <c r="J121" s="14"/>
      <c r="K121" s="14"/>
      <c r="L121" s="14"/>
      <c r="M121" s="14"/>
      <c r="N121" s="14"/>
      <c r="O121" s="14"/>
      <c r="P121" s="14"/>
    </row>
    <row r="122" spans="1:16" x14ac:dyDescent="0.25">
      <c r="A122" s="14"/>
      <c r="B122" s="13"/>
      <c r="C122" s="14"/>
      <c r="D122" s="14"/>
      <c r="E122" s="13"/>
      <c r="F122" s="14"/>
      <c r="G122" s="14"/>
      <c r="H122" s="14"/>
      <c r="I122" s="14"/>
      <c r="J122" s="14"/>
      <c r="K122" s="14"/>
      <c r="L122" s="14"/>
      <c r="M122" s="14"/>
      <c r="N122" s="14"/>
      <c r="O122" s="14"/>
      <c r="P122" s="14"/>
    </row>
    <row r="123" spans="1:16" x14ac:dyDescent="0.25">
      <c r="A123" s="14"/>
      <c r="B123" s="14"/>
      <c r="C123" s="14"/>
      <c r="D123" s="14"/>
      <c r="E123" s="13"/>
      <c r="F123" s="14"/>
      <c r="G123" s="14"/>
      <c r="H123" s="14"/>
      <c r="I123" s="14"/>
      <c r="J123" s="14"/>
      <c r="K123" s="14"/>
      <c r="L123" s="14"/>
      <c r="M123" s="14"/>
      <c r="N123" s="14"/>
      <c r="O123" s="14"/>
      <c r="P123" s="14"/>
    </row>
    <row r="124" spans="1:16" x14ac:dyDescent="0.25">
      <c r="A124" s="14"/>
      <c r="B124" s="14"/>
      <c r="C124" s="14"/>
      <c r="D124" s="14"/>
      <c r="E124" s="13"/>
      <c r="F124" s="14"/>
      <c r="G124" s="14"/>
      <c r="H124" s="14"/>
      <c r="I124" s="14"/>
      <c r="J124" s="14"/>
      <c r="K124" s="14"/>
      <c r="L124" s="14"/>
      <c r="M124" s="14"/>
      <c r="N124" s="14"/>
      <c r="O124" s="14"/>
      <c r="P124" s="14"/>
    </row>
    <row r="125" spans="1:16" x14ac:dyDescent="0.25">
      <c r="A125" s="14"/>
      <c r="B125" s="14"/>
      <c r="C125" s="14"/>
      <c r="D125" s="14"/>
      <c r="E125" s="13"/>
      <c r="F125" s="14"/>
      <c r="G125" s="14"/>
      <c r="H125" s="14"/>
      <c r="I125" s="14"/>
      <c r="J125" s="14"/>
      <c r="K125" s="14"/>
      <c r="L125" s="14"/>
      <c r="M125" s="14"/>
      <c r="N125" s="14"/>
      <c r="O125" s="14"/>
      <c r="P125" s="14"/>
    </row>
    <row r="126" spans="1:16" x14ac:dyDescent="0.25">
      <c r="A126" s="13"/>
      <c r="B126" s="14"/>
      <c r="C126" s="14"/>
      <c r="D126" s="14"/>
      <c r="E126" s="13"/>
      <c r="F126" s="14"/>
      <c r="G126" s="14"/>
      <c r="H126" s="14"/>
      <c r="I126" s="14"/>
      <c r="J126" s="14"/>
      <c r="K126" s="14"/>
      <c r="L126" s="14"/>
      <c r="M126" s="14"/>
      <c r="N126" s="14"/>
      <c r="O126" s="14"/>
      <c r="P126" s="14"/>
    </row>
    <row r="127" spans="1:16" x14ac:dyDescent="0.25">
      <c r="A127" s="13"/>
      <c r="B127" s="14"/>
      <c r="C127" s="14"/>
      <c r="D127" s="14"/>
      <c r="E127" s="13"/>
      <c r="F127" s="14"/>
      <c r="G127" s="14"/>
      <c r="H127" s="14"/>
      <c r="I127" s="14"/>
      <c r="J127" s="14"/>
      <c r="K127" s="14"/>
      <c r="L127" s="14"/>
      <c r="M127" s="14"/>
      <c r="N127" s="14"/>
      <c r="O127" s="14"/>
      <c r="P127" s="14"/>
    </row>
  </sheetData>
  <phoneticPr fontId="0"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129"/>
  <sheetViews>
    <sheetView topLeftCell="C1" zoomScale="81" zoomScaleNormal="81" workbookViewId="0">
      <selection activeCell="F20" sqref="F20"/>
    </sheetView>
  </sheetViews>
  <sheetFormatPr defaultColWidth="11.36328125" defaultRowHeight="12.5" x14ac:dyDescent="0.25"/>
  <cols>
    <col min="1" max="1" width="7.36328125" style="19" customWidth="1"/>
    <col min="2" max="11" width="7.7265625" style="16" customWidth="1"/>
    <col min="12" max="13" width="7.7265625" style="64" customWidth="1"/>
    <col min="14" max="14" width="10.36328125" style="16" bestFit="1" customWidth="1"/>
    <col min="15" max="16384" width="11.36328125" style="1"/>
  </cols>
  <sheetData>
    <row r="1" spans="1:15" s="33" customFormat="1" ht="14.15" customHeight="1" thickBot="1" x14ac:dyDescent="0.35">
      <c r="A1" s="77" t="s">
        <v>80</v>
      </c>
      <c r="B1" s="79"/>
      <c r="C1" s="79"/>
      <c r="D1" s="79"/>
      <c r="E1" s="79"/>
      <c r="F1" s="79"/>
      <c r="G1" s="79"/>
      <c r="H1" s="79"/>
      <c r="I1" s="79"/>
      <c r="J1" s="79"/>
      <c r="K1" s="83"/>
      <c r="L1" s="79"/>
      <c r="M1" s="79"/>
      <c r="N1" s="32"/>
    </row>
    <row r="2" spans="1:15" s="110" customFormat="1" ht="14.15" customHeight="1" x14ac:dyDescent="0.3">
      <c r="A2" s="84" t="s">
        <v>16</v>
      </c>
      <c r="B2" s="87" t="s">
        <v>75</v>
      </c>
      <c r="C2" s="85"/>
      <c r="D2" s="85"/>
      <c r="E2" s="85"/>
      <c r="F2" s="85"/>
      <c r="G2" s="85"/>
      <c r="H2" s="85"/>
      <c r="I2" s="85"/>
      <c r="J2" s="85"/>
      <c r="K2" s="86"/>
      <c r="L2" s="85"/>
      <c r="M2" s="85"/>
      <c r="N2" s="68" t="s">
        <v>15</v>
      </c>
      <c r="O2" s="115"/>
    </row>
    <row r="3" spans="1:15" s="33" customFormat="1" ht="14.15" customHeight="1" thickBot="1" x14ac:dyDescent="0.35">
      <c r="A3" s="150"/>
      <c r="B3" s="151">
        <v>1</v>
      </c>
      <c r="C3" s="151">
        <v>2</v>
      </c>
      <c r="D3" s="151">
        <v>3</v>
      </c>
      <c r="E3" s="151">
        <v>4</v>
      </c>
      <c r="F3" s="151">
        <v>5</v>
      </c>
      <c r="G3" s="151">
        <v>6</v>
      </c>
      <c r="H3" s="151">
        <v>7</v>
      </c>
      <c r="I3" s="151">
        <v>8</v>
      </c>
      <c r="J3" s="151">
        <v>9</v>
      </c>
      <c r="K3" s="152">
        <v>10</v>
      </c>
      <c r="L3" s="151">
        <v>11</v>
      </c>
      <c r="M3" s="151">
        <v>12</v>
      </c>
      <c r="N3" s="153" t="s">
        <v>13</v>
      </c>
    </row>
    <row r="4" spans="1:15" s="109" customFormat="1" ht="14.15" customHeight="1" thickBot="1" x14ac:dyDescent="0.35">
      <c r="A4" s="166" t="s">
        <v>104</v>
      </c>
      <c r="B4" s="108">
        <v>1</v>
      </c>
      <c r="C4" s="108">
        <v>1</v>
      </c>
      <c r="D4" s="108">
        <v>1</v>
      </c>
      <c r="E4" s="170">
        <v>1</v>
      </c>
      <c r="F4" s="170">
        <v>1</v>
      </c>
      <c r="G4" s="170">
        <v>1</v>
      </c>
      <c r="H4" s="170">
        <v>1</v>
      </c>
      <c r="I4" s="170">
        <v>0</v>
      </c>
      <c r="J4" s="170">
        <v>1</v>
      </c>
      <c r="K4" s="170">
        <v>1</v>
      </c>
      <c r="L4" s="170">
        <v>1</v>
      </c>
      <c r="M4" s="170">
        <v>1</v>
      </c>
      <c r="N4" s="171">
        <f>((SUM(B4:M4)/12)*100)</f>
        <v>91.666666666666657</v>
      </c>
    </row>
    <row r="5" spans="1:15" s="36" customFormat="1" ht="14.15" customHeight="1" thickBot="1" x14ac:dyDescent="0.35">
      <c r="A5" s="34" t="s">
        <v>103</v>
      </c>
      <c r="B5" s="48">
        <v>1</v>
      </c>
      <c r="C5" s="48">
        <v>1</v>
      </c>
      <c r="D5" s="48">
        <v>1</v>
      </c>
      <c r="E5" s="70">
        <v>1</v>
      </c>
      <c r="F5" s="70">
        <v>1</v>
      </c>
      <c r="G5" s="70">
        <v>1</v>
      </c>
      <c r="H5" s="170">
        <v>1</v>
      </c>
      <c r="I5" s="70">
        <v>1</v>
      </c>
      <c r="J5" s="70">
        <v>1</v>
      </c>
      <c r="K5" s="70">
        <v>1</v>
      </c>
      <c r="L5" s="70">
        <v>1</v>
      </c>
      <c r="M5" s="70">
        <v>1</v>
      </c>
      <c r="N5" s="171">
        <f t="shared" ref="N5:N32" si="0">((SUM(B5:M5)/12)*100)</f>
        <v>100</v>
      </c>
    </row>
    <row r="6" spans="1:15" s="36" customFormat="1" ht="14.15" customHeight="1" thickBot="1" x14ac:dyDescent="0.35">
      <c r="A6" s="34" t="s">
        <v>198</v>
      </c>
      <c r="B6" s="48">
        <v>1</v>
      </c>
      <c r="C6" s="48">
        <v>1</v>
      </c>
      <c r="D6" s="48">
        <v>1</v>
      </c>
      <c r="E6" s="70">
        <v>1</v>
      </c>
      <c r="F6" s="70">
        <v>1</v>
      </c>
      <c r="G6" s="70">
        <v>1</v>
      </c>
      <c r="H6" s="170">
        <v>1</v>
      </c>
      <c r="I6" s="70">
        <v>1</v>
      </c>
      <c r="J6" s="70">
        <v>1</v>
      </c>
      <c r="K6" s="70">
        <v>1</v>
      </c>
      <c r="L6" s="70">
        <v>1</v>
      </c>
      <c r="M6" s="70">
        <v>1</v>
      </c>
      <c r="N6" s="171">
        <f t="shared" si="0"/>
        <v>100</v>
      </c>
    </row>
    <row r="7" spans="1:15" s="36" customFormat="1" ht="14.15" customHeight="1" thickBot="1" x14ac:dyDescent="0.35">
      <c r="A7" s="34" t="s">
        <v>96</v>
      </c>
      <c r="B7" s="48">
        <v>1</v>
      </c>
      <c r="C7" s="48">
        <v>1</v>
      </c>
      <c r="D7" s="48">
        <v>1</v>
      </c>
      <c r="E7" s="70">
        <v>1</v>
      </c>
      <c r="F7" s="70">
        <v>1</v>
      </c>
      <c r="G7" s="70">
        <v>1</v>
      </c>
      <c r="H7" s="170">
        <v>1</v>
      </c>
      <c r="I7" s="70">
        <v>1</v>
      </c>
      <c r="J7" s="70">
        <v>1</v>
      </c>
      <c r="K7" s="70">
        <v>1</v>
      </c>
      <c r="L7" s="70">
        <v>1</v>
      </c>
      <c r="M7" s="70">
        <v>1</v>
      </c>
      <c r="N7" s="171">
        <f t="shared" si="0"/>
        <v>100</v>
      </c>
    </row>
    <row r="8" spans="1:15" s="36" customFormat="1" ht="13.5" customHeight="1" thickBot="1" x14ac:dyDescent="0.35">
      <c r="A8" s="34"/>
      <c r="B8" s="48">
        <v>1</v>
      </c>
      <c r="C8" s="48">
        <v>1</v>
      </c>
      <c r="D8" s="48">
        <v>1</v>
      </c>
      <c r="E8" s="70">
        <v>0</v>
      </c>
      <c r="F8" s="70">
        <v>1</v>
      </c>
      <c r="G8" s="70">
        <v>1</v>
      </c>
      <c r="H8" s="170">
        <v>1</v>
      </c>
      <c r="I8" s="70">
        <v>0</v>
      </c>
      <c r="J8" s="70">
        <v>0</v>
      </c>
      <c r="K8" s="70">
        <v>1</v>
      </c>
      <c r="L8" s="70">
        <v>1</v>
      </c>
      <c r="M8" s="70">
        <v>1</v>
      </c>
      <c r="N8" s="171">
        <f t="shared" si="0"/>
        <v>75</v>
      </c>
    </row>
    <row r="9" spans="1:15" s="36" customFormat="1" ht="14.15" customHeight="1" thickBot="1" x14ac:dyDescent="0.35">
      <c r="A9" s="34" t="s">
        <v>84</v>
      </c>
      <c r="B9" s="48">
        <v>1</v>
      </c>
      <c r="C9" s="48">
        <v>1</v>
      </c>
      <c r="D9" s="48">
        <v>1</v>
      </c>
      <c r="E9" s="70">
        <v>1</v>
      </c>
      <c r="F9" s="70">
        <v>1</v>
      </c>
      <c r="G9" s="70">
        <v>1</v>
      </c>
      <c r="H9" s="170">
        <v>1</v>
      </c>
      <c r="I9" s="70">
        <v>1</v>
      </c>
      <c r="J9" s="70">
        <v>1</v>
      </c>
      <c r="K9" s="70">
        <v>1</v>
      </c>
      <c r="L9" s="70">
        <v>1</v>
      </c>
      <c r="M9" s="70">
        <v>1</v>
      </c>
      <c r="N9" s="171">
        <f t="shared" si="0"/>
        <v>100</v>
      </c>
    </row>
    <row r="10" spans="1:15" s="36" customFormat="1" ht="14.15" customHeight="1" thickBot="1" x14ac:dyDescent="0.35">
      <c r="A10" s="34"/>
      <c r="B10" s="48">
        <v>1</v>
      </c>
      <c r="C10" s="48">
        <v>1</v>
      </c>
      <c r="D10" s="48">
        <v>1</v>
      </c>
      <c r="E10" s="70">
        <v>1</v>
      </c>
      <c r="F10" s="70">
        <v>1</v>
      </c>
      <c r="G10" s="70">
        <v>1</v>
      </c>
      <c r="H10" s="170">
        <v>1</v>
      </c>
      <c r="I10" s="70">
        <v>1</v>
      </c>
      <c r="J10" s="70">
        <v>1</v>
      </c>
      <c r="K10" s="70">
        <v>1</v>
      </c>
      <c r="L10" s="70">
        <v>1</v>
      </c>
      <c r="M10" s="70">
        <v>1</v>
      </c>
      <c r="N10" s="171">
        <f t="shared" si="0"/>
        <v>100</v>
      </c>
    </row>
    <row r="11" spans="1:15" s="36" customFormat="1" ht="14.15" customHeight="1" thickBot="1" x14ac:dyDescent="0.35">
      <c r="A11" s="34" t="s">
        <v>89</v>
      </c>
      <c r="B11" s="48">
        <v>1</v>
      </c>
      <c r="C11" s="48">
        <v>1</v>
      </c>
      <c r="D11" s="48">
        <v>1</v>
      </c>
      <c r="E11" s="70">
        <v>1</v>
      </c>
      <c r="F11" s="70">
        <v>1</v>
      </c>
      <c r="G11" s="70">
        <v>0</v>
      </c>
      <c r="H11" s="70">
        <v>0</v>
      </c>
      <c r="I11" s="70">
        <v>0</v>
      </c>
      <c r="J11" s="70">
        <v>0</v>
      </c>
      <c r="K11" s="70">
        <v>0</v>
      </c>
      <c r="L11" s="70">
        <v>0</v>
      </c>
      <c r="M11" s="70">
        <v>0</v>
      </c>
      <c r="N11" s="171">
        <f t="shared" si="0"/>
        <v>41.666666666666671</v>
      </c>
    </row>
    <row r="12" spans="1:15" s="36" customFormat="1" ht="13.5" customHeight="1" thickBot="1" x14ac:dyDescent="0.35">
      <c r="A12" s="34" t="s">
        <v>100</v>
      </c>
      <c r="B12" s="48">
        <v>1</v>
      </c>
      <c r="C12" s="48">
        <v>1</v>
      </c>
      <c r="D12" s="48">
        <v>1</v>
      </c>
      <c r="E12" s="70">
        <v>1</v>
      </c>
      <c r="F12" s="70">
        <v>1</v>
      </c>
      <c r="G12" s="70">
        <v>1</v>
      </c>
      <c r="H12" s="70">
        <v>1</v>
      </c>
      <c r="I12" s="70">
        <v>1</v>
      </c>
      <c r="J12" s="70">
        <v>1</v>
      </c>
      <c r="K12" s="70">
        <v>1</v>
      </c>
      <c r="L12" s="70">
        <v>1</v>
      </c>
      <c r="M12" s="70">
        <v>1</v>
      </c>
      <c r="N12" s="171">
        <f t="shared" si="0"/>
        <v>100</v>
      </c>
    </row>
    <row r="13" spans="1:15" s="36" customFormat="1" ht="14.15" customHeight="1" thickBot="1" x14ac:dyDescent="0.35">
      <c r="A13" s="35" t="s">
        <v>91</v>
      </c>
      <c r="B13" s="48">
        <v>1</v>
      </c>
      <c r="C13" s="48">
        <v>1</v>
      </c>
      <c r="D13" s="48">
        <v>1</v>
      </c>
      <c r="E13" s="70">
        <v>1</v>
      </c>
      <c r="F13" s="70">
        <v>1</v>
      </c>
      <c r="G13" s="70">
        <v>1</v>
      </c>
      <c r="H13" s="70">
        <v>1</v>
      </c>
      <c r="I13" s="70">
        <v>1</v>
      </c>
      <c r="J13" s="70">
        <v>1</v>
      </c>
      <c r="K13" s="70">
        <v>1</v>
      </c>
      <c r="L13" s="70">
        <v>1</v>
      </c>
      <c r="M13" s="70">
        <v>1</v>
      </c>
      <c r="N13" s="171">
        <f t="shared" si="0"/>
        <v>100</v>
      </c>
    </row>
    <row r="14" spans="1:15" s="36" customFormat="1" ht="14.15" customHeight="1" thickBot="1" x14ac:dyDescent="0.35">
      <c r="A14" s="34" t="s">
        <v>82</v>
      </c>
      <c r="B14" s="48">
        <v>1</v>
      </c>
      <c r="C14" s="48">
        <v>1</v>
      </c>
      <c r="D14" s="48">
        <v>1</v>
      </c>
      <c r="E14" s="70">
        <v>1</v>
      </c>
      <c r="F14" s="70">
        <v>1</v>
      </c>
      <c r="G14" s="70">
        <v>1</v>
      </c>
      <c r="H14" s="70">
        <v>1</v>
      </c>
      <c r="I14" s="70">
        <v>1</v>
      </c>
      <c r="J14" s="70">
        <v>1</v>
      </c>
      <c r="K14" s="70">
        <v>1</v>
      </c>
      <c r="L14" s="70">
        <v>1</v>
      </c>
      <c r="M14" s="70">
        <v>1</v>
      </c>
      <c r="N14" s="171">
        <f t="shared" si="0"/>
        <v>100</v>
      </c>
    </row>
    <row r="15" spans="1:15" s="36" customFormat="1" ht="14.15" customHeight="1" thickBot="1" x14ac:dyDescent="0.35">
      <c r="A15" s="35" t="s">
        <v>85</v>
      </c>
      <c r="B15" s="48">
        <v>1</v>
      </c>
      <c r="C15" s="48">
        <v>1</v>
      </c>
      <c r="D15" s="48">
        <v>1</v>
      </c>
      <c r="E15" s="70">
        <v>1</v>
      </c>
      <c r="F15" s="70">
        <v>1</v>
      </c>
      <c r="G15" s="70">
        <v>1</v>
      </c>
      <c r="H15" s="70">
        <v>1</v>
      </c>
      <c r="I15" s="70">
        <v>1</v>
      </c>
      <c r="J15" s="70">
        <v>1</v>
      </c>
      <c r="K15" s="70">
        <v>1</v>
      </c>
      <c r="L15" s="70">
        <v>1</v>
      </c>
      <c r="M15" s="70">
        <v>1</v>
      </c>
      <c r="N15" s="171">
        <f t="shared" si="0"/>
        <v>100</v>
      </c>
    </row>
    <row r="16" spans="1:15" s="36" customFormat="1" ht="13.5" customHeight="1" thickBot="1" x14ac:dyDescent="0.35">
      <c r="A16" s="34" t="s">
        <v>94</v>
      </c>
      <c r="B16" s="48">
        <v>1</v>
      </c>
      <c r="C16" s="48">
        <v>1</v>
      </c>
      <c r="D16" s="48">
        <v>1</v>
      </c>
      <c r="E16" s="70">
        <v>1</v>
      </c>
      <c r="F16" s="70">
        <v>1</v>
      </c>
      <c r="G16" s="70">
        <v>1</v>
      </c>
      <c r="H16" s="70">
        <v>1</v>
      </c>
      <c r="I16" s="70">
        <v>1</v>
      </c>
      <c r="J16" s="70">
        <v>1</v>
      </c>
      <c r="K16" s="70">
        <v>1</v>
      </c>
      <c r="L16" s="70">
        <v>1</v>
      </c>
      <c r="M16" s="70">
        <v>1</v>
      </c>
      <c r="N16" s="171">
        <f t="shared" si="0"/>
        <v>100</v>
      </c>
    </row>
    <row r="17" spans="1:14" s="36" customFormat="1" ht="14.15" customHeight="1" thickBot="1" x14ac:dyDescent="0.35">
      <c r="A17" s="35" t="s">
        <v>90</v>
      </c>
      <c r="B17" s="48">
        <v>1</v>
      </c>
      <c r="C17" s="48">
        <v>1</v>
      </c>
      <c r="D17" s="48">
        <v>1</v>
      </c>
      <c r="E17" s="70">
        <v>1</v>
      </c>
      <c r="F17" s="70">
        <v>1</v>
      </c>
      <c r="G17" s="70">
        <v>1</v>
      </c>
      <c r="H17" s="70">
        <v>1</v>
      </c>
      <c r="I17" s="70">
        <v>1</v>
      </c>
      <c r="J17" s="70">
        <v>1</v>
      </c>
      <c r="K17" s="70">
        <v>1</v>
      </c>
      <c r="L17" s="70">
        <v>1</v>
      </c>
      <c r="M17" s="70">
        <v>1</v>
      </c>
      <c r="N17" s="171">
        <f t="shared" si="0"/>
        <v>100</v>
      </c>
    </row>
    <row r="18" spans="1:14" s="36" customFormat="1" ht="14.15" customHeight="1" thickBot="1" x14ac:dyDescent="0.35">
      <c r="A18" s="35" t="s">
        <v>98</v>
      </c>
      <c r="B18" s="48">
        <v>1</v>
      </c>
      <c r="C18" s="48">
        <v>1</v>
      </c>
      <c r="D18" s="48">
        <v>1</v>
      </c>
      <c r="E18" s="70">
        <v>1</v>
      </c>
      <c r="F18" s="70">
        <v>1</v>
      </c>
      <c r="G18" s="70">
        <v>1</v>
      </c>
      <c r="H18" s="70">
        <v>1</v>
      </c>
      <c r="I18" s="70">
        <v>1</v>
      </c>
      <c r="J18" s="70">
        <v>1</v>
      </c>
      <c r="K18" s="70">
        <v>1</v>
      </c>
      <c r="L18" s="70">
        <v>1</v>
      </c>
      <c r="M18" s="70">
        <v>1</v>
      </c>
      <c r="N18" s="171">
        <f t="shared" si="0"/>
        <v>100</v>
      </c>
    </row>
    <row r="19" spans="1:14" s="36" customFormat="1" ht="14.15" customHeight="1" thickBot="1" x14ac:dyDescent="0.35">
      <c r="A19" s="35" t="s">
        <v>88</v>
      </c>
      <c r="B19" s="48">
        <v>1</v>
      </c>
      <c r="C19" s="48">
        <v>1</v>
      </c>
      <c r="D19" s="48">
        <v>1</v>
      </c>
      <c r="E19" s="70">
        <v>1</v>
      </c>
      <c r="F19" s="70">
        <v>1</v>
      </c>
      <c r="G19" s="70">
        <v>1</v>
      </c>
      <c r="H19" s="70">
        <v>1</v>
      </c>
      <c r="I19" s="70">
        <v>1</v>
      </c>
      <c r="J19" s="70">
        <v>1</v>
      </c>
      <c r="K19" s="70">
        <v>1</v>
      </c>
      <c r="L19" s="70">
        <v>1</v>
      </c>
      <c r="M19" s="70">
        <v>1</v>
      </c>
      <c r="N19" s="171">
        <f t="shared" si="0"/>
        <v>100</v>
      </c>
    </row>
    <row r="20" spans="1:14" s="36" customFormat="1" ht="14.15" customHeight="1" thickBot="1" x14ac:dyDescent="0.35">
      <c r="A20" s="34" t="s">
        <v>95</v>
      </c>
      <c r="B20" s="48">
        <v>1</v>
      </c>
      <c r="C20" s="48">
        <v>1</v>
      </c>
      <c r="D20" s="48">
        <v>1</v>
      </c>
      <c r="E20" s="70">
        <v>1</v>
      </c>
      <c r="F20" s="70">
        <v>1</v>
      </c>
      <c r="G20" s="70">
        <v>1</v>
      </c>
      <c r="H20" s="70">
        <v>1</v>
      </c>
      <c r="I20" s="70">
        <v>1</v>
      </c>
      <c r="J20" s="70">
        <v>1</v>
      </c>
      <c r="K20" s="70">
        <v>1</v>
      </c>
      <c r="L20" s="70">
        <v>1</v>
      </c>
      <c r="M20" s="70">
        <v>1</v>
      </c>
      <c r="N20" s="171">
        <f t="shared" si="0"/>
        <v>100</v>
      </c>
    </row>
    <row r="21" spans="1:14" s="36" customFormat="1" ht="14.15" customHeight="1" thickBot="1" x14ac:dyDescent="0.35">
      <c r="A21" s="34" t="s">
        <v>102</v>
      </c>
      <c r="B21" s="48">
        <v>1</v>
      </c>
      <c r="C21" s="48">
        <v>1</v>
      </c>
      <c r="D21" s="48">
        <v>1</v>
      </c>
      <c r="E21" s="70">
        <v>1</v>
      </c>
      <c r="F21" s="70">
        <v>0</v>
      </c>
      <c r="G21" s="70">
        <v>1</v>
      </c>
      <c r="H21" s="70">
        <v>1</v>
      </c>
      <c r="I21" s="70">
        <v>1</v>
      </c>
      <c r="J21" s="70">
        <v>1</v>
      </c>
      <c r="K21" s="70">
        <v>1</v>
      </c>
      <c r="L21" s="70">
        <v>1</v>
      </c>
      <c r="M21" s="70">
        <v>1</v>
      </c>
      <c r="N21" s="171">
        <f t="shared" si="0"/>
        <v>91.666666666666657</v>
      </c>
    </row>
    <row r="22" spans="1:14" s="36" customFormat="1" ht="14.15" customHeight="1" thickBot="1" x14ac:dyDescent="0.35">
      <c r="A22" s="35" t="s">
        <v>81</v>
      </c>
      <c r="B22" s="48">
        <v>1</v>
      </c>
      <c r="C22" s="48">
        <v>1</v>
      </c>
      <c r="D22" s="48">
        <v>1</v>
      </c>
      <c r="E22" s="70">
        <v>1</v>
      </c>
      <c r="F22" s="70">
        <v>1</v>
      </c>
      <c r="G22" s="70">
        <v>1</v>
      </c>
      <c r="H22" s="70">
        <v>1</v>
      </c>
      <c r="I22" s="70">
        <v>1</v>
      </c>
      <c r="J22" s="70">
        <v>1</v>
      </c>
      <c r="K22" s="70">
        <v>1</v>
      </c>
      <c r="L22" s="70">
        <v>1</v>
      </c>
      <c r="M22" s="70">
        <v>1</v>
      </c>
      <c r="N22" s="171">
        <f t="shared" si="0"/>
        <v>100</v>
      </c>
    </row>
    <row r="23" spans="1:14" s="36" customFormat="1" ht="14.15" customHeight="1" thickBot="1" x14ac:dyDescent="0.35">
      <c r="A23" s="35" t="s">
        <v>97</v>
      </c>
      <c r="B23" s="48">
        <v>1</v>
      </c>
      <c r="C23" s="48">
        <v>1</v>
      </c>
      <c r="D23" s="48">
        <v>1</v>
      </c>
      <c r="E23" s="70">
        <v>1</v>
      </c>
      <c r="F23" s="70">
        <v>1</v>
      </c>
      <c r="G23" s="70">
        <v>1</v>
      </c>
      <c r="H23" s="70">
        <v>1</v>
      </c>
      <c r="I23" s="70">
        <v>1</v>
      </c>
      <c r="J23" s="70">
        <v>0</v>
      </c>
      <c r="K23" s="70">
        <v>1</v>
      </c>
      <c r="L23" s="70">
        <v>1</v>
      </c>
      <c r="M23" s="70">
        <v>1</v>
      </c>
      <c r="N23" s="171">
        <f t="shared" si="0"/>
        <v>91.666666666666657</v>
      </c>
    </row>
    <row r="24" spans="1:14" s="36" customFormat="1" ht="14.15" customHeight="1" thickBot="1" x14ac:dyDescent="0.35">
      <c r="A24" s="35" t="s">
        <v>93</v>
      </c>
      <c r="B24" s="48">
        <v>1</v>
      </c>
      <c r="C24" s="48">
        <v>1</v>
      </c>
      <c r="D24" s="48">
        <v>1</v>
      </c>
      <c r="E24" s="70">
        <v>1</v>
      </c>
      <c r="F24" s="70">
        <v>1</v>
      </c>
      <c r="G24" s="70">
        <v>1</v>
      </c>
      <c r="H24" s="70">
        <v>1</v>
      </c>
      <c r="I24" s="70">
        <v>1</v>
      </c>
      <c r="J24" s="70">
        <v>1</v>
      </c>
      <c r="K24" s="70">
        <v>1</v>
      </c>
      <c r="L24" s="70">
        <v>1</v>
      </c>
      <c r="M24" s="70">
        <v>1</v>
      </c>
      <c r="N24" s="171">
        <f t="shared" si="0"/>
        <v>100</v>
      </c>
    </row>
    <row r="25" spans="1:14" s="36" customFormat="1" ht="14.15" customHeight="1" thickBot="1" x14ac:dyDescent="0.35">
      <c r="A25" s="34" t="s">
        <v>86</v>
      </c>
      <c r="B25" s="48">
        <v>1</v>
      </c>
      <c r="C25" s="48">
        <v>1</v>
      </c>
      <c r="D25" s="48">
        <v>1</v>
      </c>
      <c r="E25" s="70">
        <v>1</v>
      </c>
      <c r="F25" s="70">
        <v>1</v>
      </c>
      <c r="G25" s="70">
        <v>1</v>
      </c>
      <c r="H25" s="70">
        <v>1</v>
      </c>
      <c r="I25" s="70">
        <v>1</v>
      </c>
      <c r="J25" s="70">
        <v>1</v>
      </c>
      <c r="K25" s="70">
        <v>1</v>
      </c>
      <c r="L25" s="70">
        <v>1</v>
      </c>
      <c r="M25" s="70">
        <v>1</v>
      </c>
      <c r="N25" s="171">
        <f>((SUM(B25:M25)/12)*100)</f>
        <v>100</v>
      </c>
    </row>
    <row r="26" spans="1:14" s="36" customFormat="1" ht="14.15" customHeight="1" thickBot="1" x14ac:dyDescent="0.35">
      <c r="A26" s="34" t="s">
        <v>92</v>
      </c>
      <c r="B26" s="48">
        <v>1</v>
      </c>
      <c r="C26" s="48">
        <v>1</v>
      </c>
      <c r="D26" s="48">
        <v>1</v>
      </c>
      <c r="E26" s="70">
        <v>1</v>
      </c>
      <c r="F26" s="70">
        <v>1</v>
      </c>
      <c r="G26" s="70">
        <v>1</v>
      </c>
      <c r="H26" s="70">
        <v>1</v>
      </c>
      <c r="I26" s="70">
        <v>1</v>
      </c>
      <c r="J26" s="70">
        <v>1</v>
      </c>
      <c r="K26" s="70">
        <v>1</v>
      </c>
      <c r="L26" s="70">
        <v>1</v>
      </c>
      <c r="M26" s="70">
        <v>1</v>
      </c>
      <c r="N26" s="171">
        <f t="shared" si="0"/>
        <v>100</v>
      </c>
    </row>
    <row r="27" spans="1:14" s="36" customFormat="1" ht="14.15" customHeight="1" thickBot="1" x14ac:dyDescent="0.35">
      <c r="A27" s="34" t="s">
        <v>105</v>
      </c>
      <c r="B27" s="48">
        <v>1</v>
      </c>
      <c r="C27" s="48">
        <v>1</v>
      </c>
      <c r="D27" s="48">
        <v>1</v>
      </c>
      <c r="E27" s="70">
        <v>1</v>
      </c>
      <c r="F27" s="70">
        <v>1</v>
      </c>
      <c r="G27" s="70">
        <v>1</v>
      </c>
      <c r="H27" s="70">
        <v>1</v>
      </c>
      <c r="I27" s="70">
        <v>1</v>
      </c>
      <c r="J27" s="70">
        <v>1</v>
      </c>
      <c r="K27" s="70">
        <v>1</v>
      </c>
      <c r="L27" s="70">
        <v>1</v>
      </c>
      <c r="M27" s="70">
        <v>1</v>
      </c>
      <c r="N27" s="171">
        <f t="shared" si="0"/>
        <v>100</v>
      </c>
    </row>
    <row r="28" spans="1:14" s="36" customFormat="1" ht="14.15" customHeight="1" thickBot="1" x14ac:dyDescent="0.35">
      <c r="A28" s="34" t="s">
        <v>101</v>
      </c>
      <c r="B28" s="48">
        <v>1</v>
      </c>
      <c r="C28" s="48">
        <v>1</v>
      </c>
      <c r="D28" s="48">
        <v>1</v>
      </c>
      <c r="E28" s="70">
        <v>1</v>
      </c>
      <c r="F28" s="70">
        <v>1</v>
      </c>
      <c r="G28" s="70">
        <v>1</v>
      </c>
      <c r="H28" s="70">
        <v>1</v>
      </c>
      <c r="I28" s="70">
        <v>1</v>
      </c>
      <c r="J28" s="70">
        <v>1</v>
      </c>
      <c r="K28" s="70">
        <v>1</v>
      </c>
      <c r="L28" s="70">
        <v>1</v>
      </c>
      <c r="M28" s="70">
        <v>1</v>
      </c>
      <c r="N28" s="171">
        <f t="shared" si="0"/>
        <v>100</v>
      </c>
    </row>
    <row r="29" spans="1:14" s="36" customFormat="1" ht="14.15" customHeight="1" thickBot="1" x14ac:dyDescent="0.35">
      <c r="A29" s="35" t="s">
        <v>87</v>
      </c>
      <c r="B29" s="48">
        <v>1</v>
      </c>
      <c r="C29" s="48">
        <v>1</v>
      </c>
      <c r="D29" s="48">
        <v>1</v>
      </c>
      <c r="E29" s="70">
        <v>1</v>
      </c>
      <c r="F29" s="70">
        <v>1</v>
      </c>
      <c r="G29" s="70">
        <v>1</v>
      </c>
      <c r="H29" s="70">
        <v>1</v>
      </c>
      <c r="I29" s="70">
        <v>1</v>
      </c>
      <c r="J29" s="70">
        <v>1</v>
      </c>
      <c r="K29" s="70">
        <v>1</v>
      </c>
      <c r="L29" s="70">
        <v>1</v>
      </c>
      <c r="M29" s="70">
        <v>1</v>
      </c>
      <c r="N29" s="171">
        <f t="shared" si="0"/>
        <v>100</v>
      </c>
    </row>
    <row r="30" spans="1:14" s="36" customFormat="1" ht="14.15" customHeight="1" thickBot="1" x14ac:dyDescent="0.35">
      <c r="A30" s="34" t="s">
        <v>83</v>
      </c>
      <c r="B30" s="48">
        <v>1</v>
      </c>
      <c r="C30" s="48">
        <v>1</v>
      </c>
      <c r="D30" s="48">
        <v>1</v>
      </c>
      <c r="E30" s="70">
        <v>1</v>
      </c>
      <c r="F30" s="70">
        <v>1</v>
      </c>
      <c r="G30" s="70">
        <v>1</v>
      </c>
      <c r="H30" s="70">
        <v>1</v>
      </c>
      <c r="I30" s="70">
        <v>1</v>
      </c>
      <c r="J30" s="70">
        <v>1</v>
      </c>
      <c r="K30" s="70">
        <v>1</v>
      </c>
      <c r="L30" s="70">
        <v>1</v>
      </c>
      <c r="M30" s="70">
        <v>1</v>
      </c>
      <c r="N30" s="171">
        <f t="shared" si="0"/>
        <v>100</v>
      </c>
    </row>
    <row r="31" spans="1:14" s="36" customFormat="1" ht="14.15" customHeight="1" thickBot="1" x14ac:dyDescent="0.35">
      <c r="A31" s="35" t="s">
        <v>99</v>
      </c>
      <c r="B31" s="48">
        <v>1</v>
      </c>
      <c r="C31" s="48">
        <v>1</v>
      </c>
      <c r="D31" s="48">
        <v>1</v>
      </c>
      <c r="E31" s="70">
        <v>1</v>
      </c>
      <c r="F31" s="70">
        <v>1</v>
      </c>
      <c r="G31" s="70">
        <v>1</v>
      </c>
      <c r="H31" s="70">
        <v>1</v>
      </c>
      <c r="I31" s="70">
        <v>1</v>
      </c>
      <c r="J31" s="70">
        <v>1</v>
      </c>
      <c r="K31" s="70">
        <v>1</v>
      </c>
      <c r="L31" s="70">
        <v>1</v>
      </c>
      <c r="M31" s="70">
        <v>1</v>
      </c>
      <c r="N31" s="171">
        <f t="shared" si="0"/>
        <v>100</v>
      </c>
    </row>
    <row r="32" spans="1:14" s="112" customFormat="1" ht="14.15" customHeight="1" thickBot="1" x14ac:dyDescent="0.35">
      <c r="A32" s="134" t="s">
        <v>84</v>
      </c>
      <c r="B32" s="111">
        <v>1</v>
      </c>
      <c r="C32" s="111">
        <v>1</v>
      </c>
      <c r="D32" s="111">
        <v>1</v>
      </c>
      <c r="E32" s="132">
        <v>1</v>
      </c>
      <c r="F32" s="132">
        <v>1</v>
      </c>
      <c r="G32" s="132">
        <v>1</v>
      </c>
      <c r="H32" s="70">
        <v>1</v>
      </c>
      <c r="I32" s="132">
        <v>1</v>
      </c>
      <c r="J32" s="132">
        <v>1</v>
      </c>
      <c r="K32" s="132">
        <v>1</v>
      </c>
      <c r="L32" s="132">
        <v>1</v>
      </c>
      <c r="M32" s="132">
        <v>1</v>
      </c>
      <c r="N32" s="171">
        <f t="shared" si="0"/>
        <v>100</v>
      </c>
    </row>
    <row r="33" spans="1:14" x14ac:dyDescent="0.25">
      <c r="A33" s="14"/>
      <c r="L33" s="165"/>
      <c r="M33" s="165"/>
    </row>
    <row r="34" spans="1:14" x14ac:dyDescent="0.25">
      <c r="A34" s="14"/>
    </row>
    <row r="35" spans="1:14" x14ac:dyDescent="0.25">
      <c r="A35" s="14"/>
    </row>
    <row r="36" spans="1:14" x14ac:dyDescent="0.25">
      <c r="A36" s="13"/>
    </row>
    <row r="40" spans="1:14" x14ac:dyDescent="0.25">
      <c r="A40" s="16"/>
      <c r="B40" s="14"/>
      <c r="C40" s="14"/>
      <c r="D40" s="14"/>
      <c r="E40" s="14"/>
      <c r="F40" s="14"/>
      <c r="G40" s="14"/>
      <c r="H40" s="14"/>
    </row>
    <row r="41" spans="1:14" ht="14" x14ac:dyDescent="0.3">
      <c r="A41" s="12"/>
      <c r="B41" s="14"/>
      <c r="C41" s="14"/>
      <c r="D41" s="14"/>
      <c r="E41" s="14"/>
      <c r="F41" s="14"/>
      <c r="G41" s="14"/>
      <c r="H41" s="14"/>
      <c r="I41" s="14"/>
      <c r="J41" s="14"/>
      <c r="K41" s="14"/>
      <c r="L41" s="63"/>
      <c r="M41" s="63"/>
      <c r="N41" s="14"/>
    </row>
    <row r="42" spans="1:14" x14ac:dyDescent="0.25">
      <c r="A42" s="13"/>
      <c r="B42" s="13"/>
      <c r="C42" s="13"/>
      <c r="D42" s="13"/>
      <c r="E42" s="13"/>
      <c r="F42" s="13"/>
      <c r="G42" s="13"/>
      <c r="H42" s="13"/>
      <c r="I42" s="13"/>
      <c r="J42" s="13"/>
      <c r="K42" s="13"/>
      <c r="L42" s="67"/>
      <c r="M42" s="67"/>
      <c r="N42" s="14"/>
    </row>
    <row r="43" spans="1:14" x14ac:dyDescent="0.25">
      <c r="A43" s="14"/>
      <c r="B43" s="14"/>
      <c r="C43" s="14"/>
      <c r="D43" s="14"/>
      <c r="E43" s="14"/>
      <c r="F43" s="14"/>
      <c r="G43" s="14"/>
      <c r="H43" s="14"/>
      <c r="I43" s="14"/>
      <c r="J43" s="14"/>
      <c r="K43" s="14"/>
      <c r="L43" s="63"/>
      <c r="M43" s="63"/>
      <c r="N43" s="14"/>
    </row>
    <row r="44" spans="1:14" x14ac:dyDescent="0.25">
      <c r="A44" s="13"/>
      <c r="B44" s="14"/>
      <c r="C44" s="14"/>
      <c r="D44" s="14"/>
      <c r="E44" s="14"/>
      <c r="F44" s="14"/>
      <c r="G44" s="14"/>
      <c r="H44" s="14"/>
      <c r="I44" s="14"/>
      <c r="J44" s="14"/>
      <c r="K44" s="14"/>
      <c r="L44" s="63"/>
      <c r="M44" s="63"/>
    </row>
    <row r="45" spans="1:14" x14ac:dyDescent="0.25">
      <c r="A45" s="13"/>
      <c r="B45" s="14"/>
      <c r="C45" s="14"/>
      <c r="D45" s="14"/>
      <c r="E45" s="14"/>
      <c r="F45" s="14"/>
      <c r="G45" s="22"/>
      <c r="H45" s="22"/>
      <c r="I45" s="22"/>
      <c r="J45" s="22"/>
      <c r="K45" s="22"/>
      <c r="L45" s="82"/>
      <c r="M45" s="82"/>
    </row>
    <row r="46" spans="1:14" x14ac:dyDescent="0.25">
      <c r="A46" s="13"/>
      <c r="B46" s="14"/>
      <c r="C46" s="14"/>
      <c r="D46" s="14"/>
      <c r="E46" s="14"/>
      <c r="F46" s="14"/>
      <c r="G46" s="22"/>
      <c r="H46" s="22"/>
      <c r="I46" s="22"/>
      <c r="J46" s="22"/>
      <c r="K46" s="22"/>
      <c r="L46" s="82"/>
      <c r="M46" s="82"/>
    </row>
    <row r="47" spans="1:14" x14ac:dyDescent="0.25">
      <c r="A47" s="13"/>
      <c r="B47" s="14"/>
      <c r="C47" s="14"/>
      <c r="D47" s="14"/>
      <c r="E47" s="14"/>
      <c r="F47" s="14"/>
      <c r="G47" s="22"/>
      <c r="H47" s="22"/>
      <c r="I47" s="22"/>
      <c r="J47" s="22"/>
      <c r="K47" s="22"/>
      <c r="L47" s="82"/>
      <c r="M47" s="82"/>
    </row>
    <row r="48" spans="1:14" x14ac:dyDescent="0.25">
      <c r="A48" s="13"/>
      <c r="B48" s="14"/>
      <c r="C48" s="14"/>
      <c r="D48" s="14"/>
      <c r="E48" s="14"/>
      <c r="F48" s="14"/>
      <c r="G48" s="22"/>
      <c r="H48" s="22"/>
      <c r="I48" s="22"/>
      <c r="J48" s="22"/>
      <c r="K48" s="22"/>
      <c r="L48" s="82"/>
      <c r="M48" s="82"/>
    </row>
    <row r="49" spans="1:13" x14ac:dyDescent="0.25">
      <c r="A49" s="13"/>
      <c r="B49" s="14"/>
      <c r="C49" s="14"/>
      <c r="D49" s="14"/>
      <c r="E49" s="14"/>
      <c r="F49" s="14"/>
      <c r="G49" s="22"/>
      <c r="H49" s="22"/>
      <c r="I49" s="22"/>
      <c r="J49" s="22"/>
      <c r="K49" s="22"/>
      <c r="L49" s="82"/>
      <c r="M49" s="82"/>
    </row>
    <row r="50" spans="1:13" x14ac:dyDescent="0.25">
      <c r="A50" s="13"/>
      <c r="B50" s="14"/>
      <c r="C50" s="14"/>
      <c r="D50" s="14"/>
      <c r="E50" s="14"/>
      <c r="F50" s="14"/>
      <c r="G50" s="22"/>
      <c r="H50" s="22"/>
      <c r="I50" s="22"/>
      <c r="J50" s="22"/>
      <c r="K50" s="22"/>
      <c r="L50" s="82"/>
      <c r="M50" s="82"/>
    </row>
    <row r="51" spans="1:13" x14ac:dyDescent="0.25">
      <c r="A51" s="14"/>
      <c r="B51" s="14"/>
      <c r="C51" s="14"/>
      <c r="D51" s="14"/>
      <c r="E51" s="14"/>
      <c r="F51" s="14"/>
      <c r="G51" s="22"/>
      <c r="H51" s="22"/>
      <c r="I51" s="22"/>
      <c r="J51" s="22"/>
      <c r="K51" s="22"/>
      <c r="L51" s="82"/>
      <c r="M51" s="82"/>
    </row>
    <row r="52" spans="1:13" x14ac:dyDescent="0.25">
      <c r="A52" s="13"/>
      <c r="B52" s="14"/>
      <c r="C52" s="14"/>
      <c r="D52" s="14"/>
      <c r="E52" s="14"/>
      <c r="F52" s="14"/>
      <c r="G52" s="22"/>
      <c r="H52" s="22"/>
      <c r="I52" s="22"/>
      <c r="J52" s="22"/>
      <c r="K52" s="22"/>
      <c r="L52" s="82"/>
      <c r="M52" s="82"/>
    </row>
    <row r="53" spans="1:13" x14ac:dyDescent="0.25">
      <c r="A53" s="13"/>
      <c r="B53" s="14"/>
      <c r="C53" s="14"/>
      <c r="D53" s="14"/>
      <c r="E53" s="14"/>
      <c r="F53" s="14"/>
      <c r="G53" s="22"/>
      <c r="H53" s="22"/>
      <c r="I53" s="22"/>
      <c r="J53" s="22"/>
      <c r="K53" s="22"/>
      <c r="L53" s="82"/>
      <c r="M53" s="82"/>
    </row>
    <row r="54" spans="1:13" x14ac:dyDescent="0.25">
      <c r="A54" s="13"/>
      <c r="B54" s="14"/>
      <c r="C54" s="14"/>
      <c r="D54" s="14"/>
      <c r="E54" s="14"/>
      <c r="F54" s="14"/>
      <c r="G54" s="22"/>
      <c r="H54" s="22"/>
      <c r="I54" s="22"/>
      <c r="J54" s="22"/>
      <c r="K54" s="22"/>
      <c r="L54" s="82"/>
      <c r="M54" s="82"/>
    </row>
    <row r="55" spans="1:13" x14ac:dyDescent="0.25">
      <c r="A55" s="13"/>
      <c r="B55" s="14"/>
      <c r="C55" s="14"/>
      <c r="D55" s="14"/>
      <c r="E55" s="14"/>
      <c r="F55" s="14"/>
      <c r="G55" s="22"/>
      <c r="H55" s="22"/>
      <c r="I55" s="22"/>
      <c r="J55" s="22"/>
      <c r="K55" s="22"/>
      <c r="L55" s="82"/>
      <c r="M55" s="82"/>
    </row>
    <row r="56" spans="1:13" x14ac:dyDescent="0.25">
      <c r="A56" s="13"/>
      <c r="B56" s="14"/>
      <c r="C56" s="14"/>
      <c r="D56" s="14"/>
      <c r="E56" s="14"/>
      <c r="F56" s="14"/>
      <c r="G56" s="22"/>
      <c r="H56" s="22"/>
      <c r="I56" s="22"/>
      <c r="J56" s="22"/>
      <c r="K56" s="22"/>
      <c r="L56" s="82"/>
      <c r="M56" s="82"/>
    </row>
    <row r="57" spans="1:13" x14ac:dyDescent="0.25">
      <c r="A57" s="13"/>
      <c r="B57" s="14"/>
      <c r="C57" s="14"/>
      <c r="D57" s="14"/>
      <c r="E57" s="14"/>
      <c r="F57" s="14"/>
      <c r="G57" s="22"/>
      <c r="H57" s="22"/>
      <c r="I57" s="22"/>
      <c r="J57" s="22"/>
      <c r="K57" s="22"/>
      <c r="L57" s="82"/>
      <c r="M57" s="82"/>
    </row>
    <row r="58" spans="1:13" x14ac:dyDescent="0.25">
      <c r="A58" s="13"/>
      <c r="B58" s="14"/>
      <c r="C58" s="14"/>
      <c r="D58" s="14"/>
      <c r="E58" s="14"/>
      <c r="F58" s="14"/>
      <c r="G58" s="22"/>
      <c r="H58" s="22"/>
      <c r="I58" s="22"/>
      <c r="J58" s="22"/>
      <c r="K58" s="22"/>
      <c r="L58" s="82"/>
      <c r="M58" s="82"/>
    </row>
    <row r="59" spans="1:13" x14ac:dyDescent="0.25">
      <c r="A59" s="13"/>
      <c r="B59" s="14"/>
      <c r="C59" s="14"/>
      <c r="D59" s="14"/>
      <c r="E59" s="14"/>
      <c r="F59" s="14"/>
      <c r="G59" s="22"/>
      <c r="H59" s="22"/>
      <c r="I59" s="22"/>
      <c r="J59" s="22"/>
      <c r="K59" s="22"/>
      <c r="L59" s="82"/>
      <c r="M59" s="82"/>
    </row>
    <row r="60" spans="1:13" x14ac:dyDescent="0.25">
      <c r="A60" s="13"/>
      <c r="B60" s="14"/>
      <c r="C60" s="14"/>
      <c r="D60" s="14"/>
      <c r="E60" s="14"/>
      <c r="F60" s="14"/>
      <c r="G60" s="22"/>
      <c r="H60" s="22"/>
      <c r="I60" s="22"/>
      <c r="J60" s="22"/>
      <c r="K60" s="22"/>
      <c r="L60" s="82"/>
      <c r="M60" s="82"/>
    </row>
    <row r="61" spans="1:13" x14ac:dyDescent="0.25">
      <c r="A61" s="14"/>
      <c r="B61" s="14"/>
      <c r="C61" s="14"/>
      <c r="D61" s="14"/>
      <c r="E61" s="14"/>
      <c r="F61" s="14"/>
      <c r="G61" s="22"/>
      <c r="H61" s="22"/>
      <c r="I61" s="22"/>
      <c r="J61" s="22"/>
      <c r="K61" s="22"/>
      <c r="L61" s="82"/>
      <c r="M61" s="82"/>
    </row>
    <row r="62" spans="1:13" x14ac:dyDescent="0.25">
      <c r="A62" s="14"/>
      <c r="B62" s="14"/>
      <c r="C62" s="14"/>
      <c r="D62" s="14"/>
      <c r="E62" s="14"/>
      <c r="F62" s="14"/>
      <c r="G62" s="22"/>
      <c r="H62" s="22"/>
      <c r="I62" s="22"/>
      <c r="J62" s="22"/>
      <c r="K62" s="22"/>
      <c r="L62" s="82"/>
      <c r="M62" s="82"/>
    </row>
    <row r="63" spans="1:13" x14ac:dyDescent="0.25">
      <c r="A63" s="14"/>
      <c r="B63" s="14"/>
      <c r="C63" s="14"/>
      <c r="D63" s="14"/>
      <c r="E63" s="14"/>
      <c r="F63" s="14"/>
      <c r="G63" s="22"/>
      <c r="H63" s="22"/>
      <c r="I63" s="22"/>
      <c r="J63" s="22"/>
      <c r="K63" s="22"/>
      <c r="L63" s="82"/>
      <c r="M63" s="82"/>
    </row>
    <row r="64" spans="1:13" x14ac:dyDescent="0.25">
      <c r="A64" s="14"/>
      <c r="B64" s="14"/>
      <c r="C64" s="14"/>
      <c r="D64" s="14"/>
      <c r="E64" s="14"/>
      <c r="F64" s="14"/>
      <c r="G64" s="22"/>
      <c r="H64" s="22"/>
      <c r="I64" s="22"/>
      <c r="J64" s="22"/>
      <c r="K64" s="22"/>
      <c r="L64" s="82"/>
      <c r="M64" s="82"/>
    </row>
    <row r="65" spans="1:15" x14ac:dyDescent="0.25">
      <c r="A65" s="14"/>
      <c r="B65" s="14"/>
      <c r="C65" s="14"/>
      <c r="D65" s="14"/>
      <c r="E65" s="14"/>
      <c r="F65" s="14"/>
      <c r="G65" s="22"/>
      <c r="H65" s="22"/>
      <c r="I65" s="22"/>
      <c r="J65" s="22"/>
      <c r="K65" s="22"/>
      <c r="L65" s="82"/>
      <c r="M65" s="82"/>
    </row>
    <row r="66" spans="1:15" x14ac:dyDescent="0.25">
      <c r="A66" s="14"/>
      <c r="B66" s="14"/>
      <c r="C66" s="14"/>
      <c r="D66" s="14"/>
      <c r="E66" s="14"/>
      <c r="F66" s="14"/>
      <c r="G66" s="22"/>
      <c r="H66" s="22"/>
      <c r="I66" s="22"/>
      <c r="J66" s="22"/>
      <c r="K66" s="22"/>
      <c r="L66" s="82"/>
      <c r="M66" s="82"/>
    </row>
    <row r="67" spans="1:15" x14ac:dyDescent="0.25">
      <c r="A67" s="13"/>
      <c r="B67" s="14"/>
      <c r="C67" s="14"/>
      <c r="D67" s="14"/>
      <c r="E67" s="14"/>
      <c r="F67" s="14"/>
      <c r="G67" s="22"/>
      <c r="H67" s="22"/>
      <c r="I67" s="22"/>
      <c r="J67" s="22"/>
      <c r="K67" s="22"/>
      <c r="L67" s="82"/>
      <c r="M67" s="82"/>
    </row>
    <row r="68" spans="1:15" x14ac:dyDescent="0.25">
      <c r="A68" s="14"/>
      <c r="B68" s="14"/>
      <c r="C68" s="14"/>
      <c r="D68" s="14"/>
      <c r="E68" s="14"/>
      <c r="F68" s="14"/>
      <c r="G68" s="22"/>
      <c r="H68" s="22"/>
      <c r="I68" s="22"/>
      <c r="J68" s="22"/>
      <c r="K68" s="22"/>
      <c r="L68" s="82"/>
      <c r="M68" s="82"/>
    </row>
    <row r="69" spans="1:15" x14ac:dyDescent="0.25">
      <c r="A69" s="14"/>
      <c r="B69" s="14"/>
      <c r="C69" s="14"/>
      <c r="D69" s="14"/>
      <c r="E69" s="14"/>
      <c r="F69" s="14"/>
      <c r="G69" s="22"/>
      <c r="H69" s="14"/>
      <c r="I69" s="14"/>
      <c r="J69" s="14"/>
      <c r="K69" s="14"/>
      <c r="L69" s="63"/>
      <c r="M69" s="63"/>
      <c r="N69" s="14"/>
      <c r="O69" s="4"/>
    </row>
    <row r="70" spans="1:15" ht="14" x14ac:dyDescent="0.3">
      <c r="A70" s="14"/>
      <c r="B70" s="12"/>
      <c r="C70" s="14"/>
      <c r="D70" s="14"/>
      <c r="E70" s="14"/>
      <c r="F70" s="14"/>
      <c r="G70" s="14"/>
      <c r="H70" s="14"/>
      <c r="I70" s="14"/>
      <c r="J70" s="14"/>
      <c r="K70" s="14"/>
      <c r="L70" s="63"/>
      <c r="M70" s="63"/>
      <c r="N70" s="14"/>
    </row>
    <row r="71" spans="1:15" ht="14" x14ac:dyDescent="0.3">
      <c r="A71" s="12"/>
      <c r="B71" s="14"/>
      <c r="C71" s="14"/>
      <c r="D71" s="14"/>
      <c r="E71" s="14"/>
      <c r="F71" s="14"/>
      <c r="G71" s="14"/>
      <c r="H71" s="14"/>
      <c r="I71" s="14"/>
      <c r="J71" s="14"/>
      <c r="K71" s="14"/>
      <c r="L71" s="63"/>
      <c r="M71" s="63"/>
      <c r="N71" s="14"/>
    </row>
    <row r="72" spans="1:15" x14ac:dyDescent="0.25">
      <c r="A72" s="13"/>
      <c r="B72" s="13"/>
      <c r="C72" s="13"/>
      <c r="D72" s="13"/>
      <c r="E72" s="13"/>
      <c r="F72" s="13"/>
      <c r="G72" s="13"/>
      <c r="H72" s="13"/>
      <c r="I72" s="13"/>
      <c r="J72" s="13"/>
      <c r="K72" s="13"/>
      <c r="L72" s="67"/>
      <c r="M72" s="67"/>
      <c r="N72" s="14"/>
    </row>
    <row r="73" spans="1:15" x14ac:dyDescent="0.25">
      <c r="A73" s="14"/>
      <c r="B73" s="14"/>
      <c r="C73" s="14"/>
      <c r="D73" s="14"/>
      <c r="E73" s="14"/>
      <c r="F73" s="14"/>
      <c r="G73" s="14"/>
      <c r="H73" s="14"/>
      <c r="I73" s="14"/>
      <c r="J73" s="14"/>
      <c r="K73" s="14"/>
      <c r="L73" s="63"/>
      <c r="M73" s="63"/>
      <c r="N73" s="14"/>
    </row>
    <row r="74" spans="1:15" x14ac:dyDescent="0.25">
      <c r="A74" s="16"/>
      <c r="B74" s="14"/>
      <c r="C74" s="14"/>
      <c r="D74" s="14"/>
      <c r="E74" s="14"/>
      <c r="F74" s="14"/>
      <c r="G74" s="14"/>
      <c r="H74" s="13"/>
      <c r="I74" s="13"/>
      <c r="J74" s="13"/>
      <c r="K74" s="13"/>
      <c r="L74" s="67"/>
      <c r="M74" s="67"/>
    </row>
    <row r="75" spans="1:15" x14ac:dyDescent="0.25">
      <c r="A75" s="16"/>
      <c r="B75" s="14"/>
      <c r="C75" s="14"/>
      <c r="D75" s="14"/>
      <c r="E75" s="14"/>
      <c r="F75" s="14"/>
      <c r="G75" s="14"/>
      <c r="H75" s="13"/>
      <c r="I75" s="13"/>
      <c r="J75" s="13"/>
      <c r="K75" s="13"/>
      <c r="L75" s="67"/>
      <c r="M75" s="67"/>
    </row>
    <row r="76" spans="1:15" x14ac:dyDescent="0.25">
      <c r="A76" s="16"/>
      <c r="B76" s="14"/>
      <c r="C76" s="14"/>
      <c r="D76" s="14"/>
      <c r="E76" s="14"/>
      <c r="F76" s="14"/>
      <c r="G76" s="14"/>
      <c r="H76" s="13"/>
      <c r="I76" s="13"/>
      <c r="J76" s="13"/>
      <c r="K76" s="13"/>
      <c r="L76" s="67"/>
      <c r="M76" s="67"/>
    </row>
    <row r="77" spans="1:15" x14ac:dyDescent="0.25">
      <c r="A77" s="16"/>
      <c r="B77" s="14"/>
      <c r="C77" s="14"/>
      <c r="D77" s="14"/>
      <c r="E77" s="14"/>
      <c r="F77" s="14"/>
      <c r="G77" s="14"/>
      <c r="H77" s="13"/>
      <c r="I77" s="13"/>
      <c r="J77" s="13"/>
      <c r="K77" s="13"/>
      <c r="L77" s="67"/>
      <c r="M77" s="67"/>
    </row>
    <row r="78" spans="1:15" x14ac:dyDescent="0.25">
      <c r="A78" s="16"/>
      <c r="B78" s="14"/>
      <c r="C78" s="14"/>
      <c r="D78" s="14"/>
      <c r="E78" s="14"/>
      <c r="F78" s="14"/>
      <c r="G78" s="14"/>
      <c r="H78" s="13"/>
      <c r="I78" s="13"/>
      <c r="J78" s="13"/>
      <c r="K78" s="13"/>
      <c r="L78" s="67"/>
      <c r="M78" s="67"/>
    </row>
    <row r="79" spans="1:15" x14ac:dyDescent="0.25">
      <c r="A79" s="16"/>
      <c r="B79" s="14"/>
      <c r="C79" s="14"/>
      <c r="D79" s="14"/>
      <c r="E79" s="14"/>
      <c r="F79" s="14"/>
      <c r="G79" s="14"/>
      <c r="H79" s="13"/>
      <c r="I79" s="13"/>
      <c r="J79" s="13"/>
      <c r="K79" s="13"/>
      <c r="L79" s="67"/>
      <c r="M79" s="67"/>
    </row>
    <row r="80" spans="1:15" x14ac:dyDescent="0.25">
      <c r="A80" s="16"/>
      <c r="B80" s="14"/>
      <c r="C80" s="14"/>
      <c r="D80" s="14"/>
      <c r="E80" s="14"/>
      <c r="F80" s="14"/>
      <c r="G80" s="14"/>
      <c r="H80" s="13"/>
      <c r="I80" s="13"/>
      <c r="J80" s="13"/>
      <c r="K80" s="13"/>
      <c r="L80" s="67"/>
      <c r="M80" s="67"/>
    </row>
    <row r="81" spans="1:13" x14ac:dyDescent="0.25">
      <c r="A81" s="16"/>
      <c r="B81" s="14"/>
      <c r="C81" s="14"/>
      <c r="D81" s="14"/>
      <c r="E81" s="14"/>
      <c r="F81" s="14"/>
      <c r="G81" s="14"/>
      <c r="H81" s="13"/>
      <c r="I81" s="13"/>
      <c r="J81" s="13"/>
      <c r="K81" s="13"/>
      <c r="L81" s="67"/>
      <c r="M81" s="67"/>
    </row>
    <row r="82" spans="1:13" x14ac:dyDescent="0.25">
      <c r="A82" s="16"/>
      <c r="B82" s="14"/>
      <c r="C82" s="14"/>
      <c r="D82" s="14"/>
      <c r="E82" s="14"/>
      <c r="F82" s="14"/>
      <c r="G82" s="14"/>
      <c r="H82" s="13"/>
      <c r="I82" s="13"/>
      <c r="J82" s="13"/>
      <c r="K82" s="13"/>
      <c r="L82" s="67"/>
      <c r="M82" s="67"/>
    </row>
    <row r="83" spans="1:13" x14ac:dyDescent="0.25">
      <c r="A83" s="16"/>
      <c r="B83" s="14"/>
      <c r="C83" s="14"/>
      <c r="D83" s="14"/>
      <c r="E83" s="14"/>
      <c r="F83" s="14"/>
      <c r="G83" s="14"/>
      <c r="H83" s="13"/>
      <c r="I83" s="13"/>
      <c r="J83" s="13"/>
      <c r="K83" s="13"/>
      <c r="L83" s="67"/>
      <c r="M83" s="67"/>
    </row>
    <row r="84" spans="1:13" x14ac:dyDescent="0.25">
      <c r="A84" s="16"/>
      <c r="B84" s="14"/>
      <c r="C84" s="14"/>
      <c r="D84" s="14"/>
      <c r="E84" s="14"/>
      <c r="F84" s="14"/>
      <c r="G84" s="14"/>
      <c r="H84" s="13"/>
      <c r="I84" s="13"/>
      <c r="J84" s="13"/>
      <c r="K84" s="13"/>
      <c r="L84" s="67"/>
      <c r="M84" s="67"/>
    </row>
    <row r="85" spans="1:13" x14ac:dyDescent="0.25">
      <c r="A85" s="16"/>
      <c r="B85" s="14"/>
      <c r="C85" s="14"/>
      <c r="D85" s="14"/>
      <c r="E85" s="14"/>
      <c r="F85" s="14"/>
      <c r="G85" s="14"/>
      <c r="H85" s="13"/>
      <c r="I85" s="13"/>
      <c r="J85" s="13"/>
      <c r="K85" s="13"/>
      <c r="L85" s="67"/>
      <c r="M85" s="67"/>
    </row>
    <row r="86" spans="1:13" x14ac:dyDescent="0.25">
      <c r="A86" s="16"/>
      <c r="B86" s="14"/>
      <c r="C86" s="14"/>
      <c r="D86" s="14"/>
      <c r="E86" s="14"/>
      <c r="F86" s="14"/>
      <c r="G86" s="14"/>
      <c r="H86" s="13"/>
      <c r="I86" s="13"/>
      <c r="J86" s="13"/>
      <c r="K86" s="13"/>
      <c r="L86" s="67"/>
      <c r="M86" s="67"/>
    </row>
    <row r="87" spans="1:13" x14ac:dyDescent="0.25">
      <c r="A87" s="16"/>
      <c r="B87" s="14"/>
      <c r="C87" s="14"/>
      <c r="D87" s="14"/>
      <c r="E87" s="14"/>
      <c r="F87" s="14"/>
      <c r="G87" s="14"/>
      <c r="H87" s="13"/>
      <c r="I87" s="13"/>
      <c r="J87" s="13"/>
      <c r="K87" s="13"/>
      <c r="L87" s="67"/>
      <c r="M87" s="67"/>
    </row>
    <row r="88" spans="1:13" x14ac:dyDescent="0.25">
      <c r="A88" s="16"/>
      <c r="B88" s="14"/>
      <c r="C88" s="14"/>
      <c r="D88" s="14"/>
      <c r="E88" s="14"/>
      <c r="F88" s="14"/>
      <c r="G88" s="14"/>
      <c r="H88" s="13"/>
      <c r="I88" s="13"/>
      <c r="J88" s="13"/>
      <c r="K88" s="13"/>
      <c r="L88" s="67"/>
      <c r="M88" s="67"/>
    </row>
    <row r="89" spans="1:13" x14ac:dyDescent="0.25">
      <c r="A89" s="16"/>
      <c r="B89" s="14"/>
      <c r="C89" s="14"/>
      <c r="D89" s="14"/>
      <c r="E89" s="14"/>
      <c r="F89" s="14"/>
      <c r="G89" s="14"/>
      <c r="H89" s="13"/>
      <c r="I89" s="13"/>
      <c r="J89" s="13"/>
      <c r="K89" s="13"/>
      <c r="L89" s="67"/>
      <c r="M89" s="67"/>
    </row>
    <row r="90" spans="1:13" x14ac:dyDescent="0.25">
      <c r="A90" s="16"/>
      <c r="B90" s="14"/>
      <c r="C90" s="14"/>
      <c r="D90" s="14"/>
      <c r="E90" s="14"/>
      <c r="F90" s="14"/>
      <c r="G90" s="14"/>
      <c r="H90" s="13"/>
      <c r="I90" s="13"/>
      <c r="J90" s="13"/>
      <c r="K90" s="13"/>
      <c r="L90" s="67"/>
      <c r="M90" s="67"/>
    </row>
    <row r="91" spans="1:13" x14ac:dyDescent="0.25">
      <c r="A91" s="16"/>
      <c r="B91" s="14"/>
      <c r="C91" s="14"/>
      <c r="D91" s="14"/>
      <c r="E91" s="14"/>
      <c r="F91" s="14"/>
      <c r="G91" s="14"/>
      <c r="H91" s="13"/>
      <c r="I91" s="13"/>
      <c r="J91" s="13"/>
      <c r="K91" s="13"/>
      <c r="L91" s="67"/>
      <c r="M91" s="67"/>
    </row>
    <row r="92" spans="1:13" x14ac:dyDescent="0.25">
      <c r="A92" s="16"/>
      <c r="B92" s="14"/>
      <c r="C92" s="14"/>
      <c r="D92" s="14"/>
      <c r="E92" s="14"/>
      <c r="F92" s="14"/>
      <c r="G92" s="14"/>
      <c r="H92" s="13"/>
      <c r="I92" s="13"/>
      <c r="J92" s="13"/>
      <c r="K92" s="13"/>
      <c r="L92" s="67"/>
      <c r="M92" s="67"/>
    </row>
    <row r="93" spans="1:13" x14ac:dyDescent="0.25">
      <c r="A93" s="16"/>
      <c r="B93" s="14"/>
      <c r="C93" s="14"/>
      <c r="D93" s="14"/>
      <c r="E93" s="14"/>
      <c r="F93" s="14"/>
      <c r="G93" s="14"/>
      <c r="H93" s="13"/>
      <c r="I93" s="13"/>
      <c r="J93" s="13"/>
      <c r="K93" s="13"/>
      <c r="L93" s="67"/>
      <c r="M93" s="67"/>
    </row>
    <row r="94" spans="1:13" x14ac:dyDescent="0.25">
      <c r="A94" s="16"/>
      <c r="B94" s="14"/>
      <c r="C94" s="14"/>
      <c r="D94" s="14"/>
      <c r="E94" s="14"/>
      <c r="F94" s="14"/>
      <c r="G94" s="14"/>
      <c r="H94" s="13"/>
      <c r="I94" s="13"/>
      <c r="J94" s="13"/>
      <c r="K94" s="13"/>
      <c r="L94" s="67"/>
      <c r="M94" s="67"/>
    </row>
    <row r="95" spans="1:13" x14ac:dyDescent="0.25">
      <c r="A95" s="16"/>
      <c r="B95" s="14"/>
      <c r="C95" s="14"/>
      <c r="D95" s="14"/>
      <c r="E95" s="14"/>
      <c r="F95" s="14"/>
      <c r="G95" s="14"/>
      <c r="H95" s="13"/>
      <c r="I95" s="13"/>
      <c r="J95" s="13"/>
      <c r="K95" s="13"/>
      <c r="L95" s="67"/>
      <c r="M95" s="67"/>
    </row>
    <row r="96" spans="1:13" x14ac:dyDescent="0.25">
      <c r="A96" s="16"/>
      <c r="B96" s="14"/>
      <c r="C96" s="14"/>
      <c r="D96" s="14"/>
      <c r="E96" s="14"/>
      <c r="F96" s="14"/>
      <c r="G96" s="14"/>
      <c r="H96" s="13"/>
      <c r="I96" s="13"/>
      <c r="J96" s="13"/>
      <c r="K96" s="13"/>
      <c r="L96" s="67"/>
      <c r="M96" s="67"/>
    </row>
    <row r="97" spans="1:14" x14ac:dyDescent="0.25">
      <c r="A97" s="16"/>
      <c r="B97" s="14"/>
      <c r="C97" s="14"/>
      <c r="D97" s="14"/>
      <c r="E97" s="14"/>
      <c r="F97" s="14"/>
      <c r="G97" s="14"/>
      <c r="H97" s="13"/>
      <c r="I97" s="13"/>
      <c r="J97" s="13"/>
      <c r="K97" s="13"/>
      <c r="L97" s="67"/>
      <c r="M97" s="67"/>
    </row>
    <row r="98" spans="1:14" x14ac:dyDescent="0.25">
      <c r="A98" s="16"/>
      <c r="B98" s="14"/>
      <c r="C98" s="14"/>
      <c r="D98" s="14"/>
      <c r="E98" s="14"/>
      <c r="F98" s="14"/>
      <c r="G98" s="14"/>
      <c r="H98" s="13"/>
      <c r="I98" s="13"/>
      <c r="J98" s="13"/>
      <c r="K98" s="13"/>
      <c r="L98" s="67"/>
      <c r="M98" s="67"/>
    </row>
    <row r="99" spans="1:14" x14ac:dyDescent="0.25">
      <c r="A99" s="13"/>
      <c r="B99" s="14"/>
      <c r="C99" s="14"/>
      <c r="D99" s="14"/>
      <c r="E99" s="14"/>
      <c r="F99" s="14"/>
      <c r="G99" s="14"/>
      <c r="H99" s="13"/>
      <c r="I99" s="19"/>
      <c r="J99" s="19"/>
      <c r="K99" s="19"/>
      <c r="L99" s="65"/>
      <c r="M99" s="65"/>
    </row>
    <row r="100" spans="1:14" x14ac:dyDescent="0.25">
      <c r="A100" s="13"/>
      <c r="B100" s="13"/>
      <c r="C100" s="13"/>
      <c r="D100" s="13"/>
      <c r="E100" s="14"/>
      <c r="F100" s="14"/>
      <c r="G100" s="13"/>
      <c r="H100" s="13"/>
      <c r="I100" s="13"/>
      <c r="J100" s="13"/>
      <c r="K100" s="13"/>
      <c r="L100" s="67"/>
      <c r="M100" s="67"/>
    </row>
    <row r="101" spans="1:14" ht="14" x14ac:dyDescent="0.3">
      <c r="A101" s="12"/>
      <c r="B101" s="14"/>
    </row>
    <row r="102" spans="1:14" x14ac:dyDescent="0.25">
      <c r="A102" s="13"/>
      <c r="B102" s="13"/>
      <c r="C102" s="13"/>
      <c r="D102" s="13"/>
      <c r="E102" s="13"/>
      <c r="F102" s="13"/>
      <c r="G102" s="13"/>
      <c r="H102" s="13"/>
      <c r="I102" s="13"/>
      <c r="J102" s="13"/>
      <c r="K102" s="13"/>
      <c r="L102" s="67"/>
      <c r="M102" s="67"/>
      <c r="N102" s="13"/>
    </row>
    <row r="103" spans="1:14" x14ac:dyDescent="0.25">
      <c r="A103" s="14"/>
      <c r="B103" s="14"/>
      <c r="C103" s="14"/>
      <c r="D103" s="14"/>
      <c r="E103" s="14"/>
      <c r="F103" s="14"/>
      <c r="G103" s="14"/>
      <c r="H103" s="14"/>
      <c r="I103" s="14"/>
      <c r="J103" s="14"/>
      <c r="K103" s="14"/>
      <c r="L103" s="63"/>
      <c r="M103" s="63"/>
      <c r="N103" s="14"/>
    </row>
    <row r="104" spans="1:14" x14ac:dyDescent="0.25">
      <c r="A104" s="14"/>
      <c r="B104" s="13"/>
      <c r="C104" s="13"/>
      <c r="D104" s="13"/>
      <c r="E104" s="14"/>
      <c r="F104" s="14"/>
      <c r="G104" s="13"/>
      <c r="H104" s="13"/>
      <c r="I104" s="13"/>
      <c r="J104" s="13"/>
      <c r="K104" s="13"/>
      <c r="L104" s="67"/>
      <c r="M104" s="67"/>
      <c r="N104" s="14"/>
    </row>
    <row r="105" spans="1:14" x14ac:dyDescent="0.25">
      <c r="A105" s="14"/>
      <c r="B105" s="13"/>
      <c r="C105" s="13"/>
      <c r="D105" s="13"/>
      <c r="E105" s="14"/>
      <c r="F105" s="14"/>
      <c r="G105" s="13"/>
      <c r="H105" s="13"/>
      <c r="I105" s="13"/>
      <c r="J105" s="13"/>
      <c r="K105" s="13"/>
      <c r="L105" s="67"/>
      <c r="M105" s="67"/>
      <c r="N105" s="14"/>
    </row>
    <row r="106" spans="1:14" x14ac:dyDescent="0.25">
      <c r="A106" s="14"/>
      <c r="B106" s="13"/>
      <c r="C106" s="13"/>
      <c r="D106" s="13"/>
      <c r="E106" s="14"/>
      <c r="F106" s="14"/>
      <c r="G106" s="13"/>
      <c r="H106" s="13"/>
      <c r="I106" s="13"/>
      <c r="J106" s="13"/>
      <c r="K106" s="13"/>
      <c r="L106" s="67"/>
      <c r="M106" s="67"/>
      <c r="N106" s="14"/>
    </row>
    <row r="107" spans="1:14" x14ac:dyDescent="0.25">
      <c r="A107" s="14"/>
      <c r="B107" s="13"/>
      <c r="C107" s="13"/>
      <c r="D107" s="13"/>
      <c r="E107" s="14"/>
      <c r="F107" s="14"/>
      <c r="G107" s="13"/>
      <c r="H107" s="13"/>
      <c r="I107" s="13"/>
      <c r="J107" s="13"/>
      <c r="K107" s="13"/>
      <c r="L107" s="67"/>
      <c r="M107" s="67"/>
      <c r="N107" s="14"/>
    </row>
    <row r="108" spans="1:14" x14ac:dyDescent="0.25">
      <c r="A108" s="14"/>
      <c r="B108" s="13"/>
      <c r="C108" s="13"/>
      <c r="D108" s="13"/>
      <c r="E108" s="14"/>
      <c r="F108" s="14"/>
      <c r="G108" s="13"/>
      <c r="H108" s="13"/>
      <c r="I108" s="13"/>
      <c r="J108" s="13"/>
      <c r="K108" s="13"/>
      <c r="L108" s="67"/>
      <c r="M108" s="67"/>
      <c r="N108" s="14"/>
    </row>
    <row r="109" spans="1:14" x14ac:dyDescent="0.25">
      <c r="A109" s="14"/>
      <c r="B109" s="13"/>
      <c r="C109" s="13"/>
      <c r="D109" s="13"/>
      <c r="E109" s="14"/>
      <c r="F109" s="14"/>
      <c r="G109" s="13"/>
      <c r="H109" s="13"/>
      <c r="I109" s="13"/>
      <c r="J109" s="13"/>
      <c r="K109" s="13"/>
      <c r="L109" s="67"/>
      <c r="M109" s="67"/>
      <c r="N109" s="14"/>
    </row>
    <row r="110" spans="1:14" x14ac:dyDescent="0.25">
      <c r="A110" s="14"/>
      <c r="B110" s="13"/>
      <c r="C110" s="13"/>
      <c r="D110" s="13"/>
      <c r="E110" s="14"/>
      <c r="F110" s="14"/>
      <c r="G110" s="13"/>
      <c r="H110" s="13"/>
      <c r="I110" s="13"/>
      <c r="J110" s="13"/>
      <c r="K110" s="13"/>
      <c r="L110" s="67"/>
      <c r="M110" s="67"/>
      <c r="N110" s="14"/>
    </row>
    <row r="111" spans="1:14" x14ac:dyDescent="0.25">
      <c r="A111" s="14"/>
      <c r="B111" s="13"/>
      <c r="C111" s="13"/>
      <c r="D111" s="13"/>
      <c r="E111" s="14"/>
      <c r="F111" s="14"/>
      <c r="G111" s="13"/>
      <c r="H111" s="13"/>
      <c r="I111" s="13"/>
      <c r="J111" s="13"/>
      <c r="K111" s="13"/>
      <c r="L111" s="67"/>
      <c r="M111" s="67"/>
      <c r="N111" s="14"/>
    </row>
    <row r="112" spans="1:14" x14ac:dyDescent="0.25">
      <c r="A112" s="14"/>
      <c r="B112" s="13"/>
      <c r="C112" s="13"/>
      <c r="D112" s="13"/>
      <c r="E112" s="14"/>
      <c r="F112" s="14"/>
      <c r="G112" s="13"/>
      <c r="H112" s="13"/>
      <c r="I112" s="13"/>
      <c r="J112" s="13"/>
      <c r="K112" s="13"/>
      <c r="L112" s="67"/>
      <c r="M112" s="67"/>
      <c r="N112" s="14"/>
    </row>
    <row r="113" spans="1:14" x14ac:dyDescent="0.25">
      <c r="A113" s="14"/>
      <c r="B113" s="13"/>
      <c r="C113" s="13"/>
      <c r="D113" s="13"/>
      <c r="E113" s="14"/>
      <c r="F113" s="14"/>
      <c r="G113" s="13"/>
      <c r="H113" s="13"/>
      <c r="I113" s="13"/>
      <c r="J113" s="13"/>
      <c r="K113" s="13"/>
      <c r="L113" s="67"/>
      <c r="M113" s="67"/>
      <c r="N113" s="14"/>
    </row>
    <row r="114" spans="1:14" x14ac:dyDescent="0.25">
      <c r="A114" s="14"/>
      <c r="B114" s="13"/>
      <c r="C114" s="13"/>
      <c r="D114" s="13"/>
      <c r="E114" s="14"/>
      <c r="F114" s="14"/>
      <c r="G114" s="13"/>
      <c r="H114" s="13"/>
      <c r="I114" s="13"/>
      <c r="J114" s="13"/>
      <c r="K114" s="13"/>
      <c r="L114" s="67"/>
      <c r="M114" s="67"/>
      <c r="N114" s="14"/>
    </row>
    <row r="115" spans="1:14" x14ac:dyDescent="0.25">
      <c r="A115" s="14"/>
      <c r="B115" s="13"/>
      <c r="C115" s="13"/>
      <c r="D115" s="13"/>
      <c r="E115" s="14"/>
      <c r="F115" s="14"/>
      <c r="G115" s="13"/>
      <c r="H115" s="13"/>
      <c r="I115" s="13"/>
      <c r="J115" s="13"/>
      <c r="K115" s="13"/>
      <c r="L115" s="67"/>
      <c r="M115" s="67"/>
      <c r="N115" s="14"/>
    </row>
    <row r="116" spans="1:14" x14ac:dyDescent="0.25">
      <c r="A116" s="14"/>
      <c r="B116" s="13"/>
      <c r="C116" s="13"/>
      <c r="D116" s="13"/>
      <c r="E116" s="14"/>
      <c r="F116" s="14"/>
      <c r="G116" s="13"/>
      <c r="H116" s="13"/>
      <c r="I116" s="13"/>
      <c r="J116" s="13"/>
      <c r="K116" s="13"/>
      <c r="L116" s="67"/>
      <c r="M116" s="67"/>
      <c r="N116" s="14"/>
    </row>
    <row r="117" spans="1:14" ht="14" x14ac:dyDescent="0.35">
      <c r="A117" s="17"/>
      <c r="B117" s="13"/>
      <c r="C117" s="13"/>
      <c r="D117" s="13"/>
      <c r="E117" s="14"/>
      <c r="F117" s="14"/>
      <c r="G117" s="13"/>
      <c r="H117" s="13"/>
      <c r="I117" s="13"/>
      <c r="J117" s="13"/>
      <c r="K117" s="13"/>
      <c r="L117" s="67"/>
      <c r="M117" s="67"/>
      <c r="N117" s="14"/>
    </row>
    <row r="118" spans="1:14" x14ac:dyDescent="0.25">
      <c r="A118" s="14"/>
      <c r="B118" s="13"/>
      <c r="C118" s="13"/>
      <c r="D118" s="13"/>
      <c r="E118" s="14"/>
      <c r="F118" s="14"/>
      <c r="G118" s="13"/>
      <c r="H118" s="13"/>
      <c r="I118" s="13"/>
      <c r="J118" s="13"/>
      <c r="K118" s="13"/>
      <c r="L118" s="67"/>
      <c r="M118" s="67"/>
      <c r="N118" s="14"/>
    </row>
    <row r="119" spans="1:14" x14ac:dyDescent="0.25">
      <c r="A119" s="14"/>
      <c r="B119" s="13"/>
      <c r="C119" s="13"/>
      <c r="D119" s="13"/>
      <c r="E119" s="14"/>
      <c r="F119" s="14"/>
      <c r="G119" s="13"/>
      <c r="H119" s="13"/>
      <c r="I119" s="13"/>
      <c r="J119" s="13"/>
      <c r="K119" s="13"/>
      <c r="L119" s="67"/>
      <c r="M119" s="67"/>
      <c r="N119" s="14"/>
    </row>
    <row r="120" spans="1:14" x14ac:dyDescent="0.25">
      <c r="A120" s="14"/>
      <c r="B120" s="13"/>
      <c r="C120" s="13"/>
      <c r="D120" s="13"/>
      <c r="E120" s="14"/>
      <c r="F120" s="14"/>
      <c r="G120" s="13"/>
      <c r="H120" s="13"/>
      <c r="I120" s="13"/>
      <c r="J120" s="13"/>
      <c r="K120" s="13"/>
      <c r="L120" s="67"/>
      <c r="M120" s="67"/>
      <c r="N120" s="14"/>
    </row>
    <row r="121" spans="1:14" x14ac:dyDescent="0.25">
      <c r="A121" s="14"/>
      <c r="B121" s="14"/>
      <c r="C121" s="13"/>
      <c r="D121" s="13"/>
      <c r="E121" s="14"/>
      <c r="F121" s="14"/>
      <c r="G121" s="13"/>
      <c r="H121" s="13"/>
      <c r="I121" s="13"/>
      <c r="J121" s="13"/>
      <c r="K121" s="13"/>
      <c r="L121" s="67"/>
      <c r="M121" s="67"/>
      <c r="N121" s="14"/>
    </row>
    <row r="122" spans="1:14" x14ac:dyDescent="0.25">
      <c r="A122" s="14"/>
      <c r="B122" s="14"/>
      <c r="C122" s="13"/>
      <c r="D122" s="13"/>
      <c r="E122" s="14"/>
      <c r="F122" s="14"/>
      <c r="G122" s="13"/>
      <c r="H122" s="13"/>
      <c r="I122" s="13"/>
      <c r="J122" s="13"/>
      <c r="K122" s="13"/>
      <c r="L122" s="67"/>
      <c r="M122" s="67"/>
      <c r="N122" s="14"/>
    </row>
    <row r="123" spans="1:14" x14ac:dyDescent="0.25">
      <c r="A123" s="14"/>
      <c r="B123" s="14"/>
      <c r="C123" s="13"/>
      <c r="D123" s="13"/>
      <c r="E123" s="14"/>
      <c r="F123" s="14"/>
      <c r="G123" s="13"/>
      <c r="H123" s="13"/>
      <c r="I123" s="13"/>
      <c r="J123" s="13"/>
      <c r="K123" s="13"/>
      <c r="L123" s="67"/>
      <c r="M123" s="67"/>
      <c r="N123" s="14"/>
    </row>
    <row r="124" spans="1:14" x14ac:dyDescent="0.25">
      <c r="A124" s="14"/>
      <c r="B124" s="14"/>
      <c r="C124" s="13"/>
      <c r="D124" s="13"/>
      <c r="E124" s="14"/>
      <c r="F124" s="14"/>
      <c r="G124" s="13"/>
      <c r="H124" s="13"/>
      <c r="I124" s="13"/>
      <c r="J124" s="13"/>
      <c r="K124" s="13"/>
      <c r="L124" s="67"/>
      <c r="M124" s="67"/>
      <c r="N124" s="14"/>
    </row>
    <row r="125" spans="1:14" x14ac:dyDescent="0.25">
      <c r="A125" s="14"/>
      <c r="B125" s="14"/>
      <c r="C125" s="13"/>
      <c r="D125" s="13"/>
      <c r="E125" s="14"/>
      <c r="F125" s="14"/>
      <c r="G125" s="13"/>
      <c r="H125" s="13"/>
      <c r="I125" s="13"/>
      <c r="J125" s="13"/>
      <c r="K125" s="13"/>
      <c r="L125" s="67"/>
      <c r="M125" s="67"/>
      <c r="N125" s="14"/>
    </row>
    <row r="126" spans="1:14" x14ac:dyDescent="0.25">
      <c r="A126" s="14"/>
      <c r="B126" s="14"/>
      <c r="C126" s="13"/>
      <c r="D126" s="13"/>
      <c r="E126" s="14"/>
      <c r="F126" s="14"/>
      <c r="G126" s="13"/>
      <c r="H126" s="13"/>
      <c r="I126" s="13"/>
      <c r="J126" s="13"/>
      <c r="K126" s="13"/>
      <c r="L126" s="67"/>
      <c r="M126" s="67"/>
      <c r="N126" s="14"/>
    </row>
    <row r="127" spans="1:14" x14ac:dyDescent="0.25">
      <c r="A127" s="14"/>
      <c r="B127" s="14"/>
      <c r="C127" s="13"/>
      <c r="D127" s="13"/>
      <c r="E127" s="14"/>
      <c r="F127" s="14"/>
      <c r="G127" s="13"/>
      <c r="H127" s="13"/>
      <c r="I127" s="13"/>
      <c r="J127" s="13"/>
      <c r="K127" s="13"/>
      <c r="L127" s="67"/>
      <c r="M127" s="67"/>
      <c r="N127" s="14"/>
    </row>
    <row r="128" spans="1:14" x14ac:dyDescent="0.25">
      <c r="A128" s="20"/>
      <c r="B128" s="14"/>
      <c r="C128" s="14"/>
      <c r="D128" s="14"/>
      <c r="E128" s="14"/>
      <c r="F128" s="14"/>
      <c r="G128" s="14"/>
      <c r="H128" s="14"/>
      <c r="I128" s="14"/>
      <c r="J128" s="14"/>
      <c r="K128" s="14"/>
      <c r="L128" s="63"/>
      <c r="M128" s="63"/>
      <c r="N128" s="14"/>
    </row>
    <row r="129" spans="1:14" x14ac:dyDescent="0.25">
      <c r="A129" s="20"/>
      <c r="B129" s="14"/>
      <c r="C129" s="14"/>
      <c r="D129" s="14"/>
      <c r="E129" s="14"/>
      <c r="F129" s="14"/>
      <c r="G129" s="14"/>
      <c r="H129" s="14"/>
      <c r="I129" s="14"/>
      <c r="J129" s="14"/>
      <c r="K129" s="14"/>
      <c r="L129" s="63"/>
      <c r="M129" s="63"/>
      <c r="N129" s="14"/>
    </row>
  </sheetData>
  <phoneticPr fontId="0"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29"/>
  <sheetViews>
    <sheetView tabSelected="1" zoomScale="81" zoomScaleNormal="81" workbookViewId="0"/>
  </sheetViews>
  <sheetFormatPr defaultColWidth="11.36328125" defaultRowHeight="12.5" x14ac:dyDescent="0.25"/>
  <cols>
    <col min="1" max="1" width="7.36328125" style="19" customWidth="1"/>
    <col min="2" max="2" width="26.6328125" style="16" customWidth="1"/>
    <col min="3" max="3" width="27.26953125" style="16" customWidth="1"/>
    <col min="4" max="4" width="18.81640625" style="16" customWidth="1"/>
    <col min="5" max="5" width="16.6328125" style="16" customWidth="1"/>
    <col min="6" max="6" width="13.81640625" style="16" customWidth="1"/>
    <col min="7" max="7" width="13" style="16" customWidth="1"/>
    <col min="8" max="8" width="11.36328125" style="4"/>
    <col min="9" max="16384" width="11.36328125" style="1"/>
  </cols>
  <sheetData>
    <row r="1" spans="1:11" s="33" customFormat="1" ht="14.15" customHeight="1" thickBot="1" x14ac:dyDescent="0.35">
      <c r="A1" s="77" t="s">
        <v>80</v>
      </c>
      <c r="B1" s="78"/>
      <c r="C1" s="79"/>
      <c r="D1" s="79"/>
      <c r="E1" s="79"/>
      <c r="F1" s="79"/>
      <c r="G1" s="79"/>
      <c r="H1" s="95"/>
      <c r="I1" s="94"/>
      <c r="J1" s="94"/>
      <c r="K1" s="94"/>
    </row>
    <row r="2" spans="1:11" s="110" customFormat="1" ht="14.15" customHeight="1" x14ac:dyDescent="0.3">
      <c r="A2" s="113" t="s">
        <v>16</v>
      </c>
      <c r="B2" s="113" t="s">
        <v>25</v>
      </c>
      <c r="C2" s="113" t="s">
        <v>26</v>
      </c>
      <c r="D2" s="113" t="s">
        <v>27</v>
      </c>
      <c r="E2" s="114" t="s">
        <v>43</v>
      </c>
      <c r="F2" s="113" t="s">
        <v>28</v>
      </c>
      <c r="G2" s="113" t="s">
        <v>29</v>
      </c>
      <c r="H2" s="108"/>
      <c r="I2" s="109"/>
      <c r="J2" s="109"/>
      <c r="K2" s="109"/>
    </row>
    <row r="3" spans="1:11" s="33" customFormat="1" ht="14.15" customHeight="1" thickBot="1" x14ac:dyDescent="0.35">
      <c r="A3" s="90"/>
      <c r="B3" s="147">
        <v>0.45</v>
      </c>
      <c r="C3" s="147">
        <v>0.15</v>
      </c>
      <c r="D3" s="148">
        <v>0.35</v>
      </c>
      <c r="E3" s="148">
        <v>0.05</v>
      </c>
      <c r="F3" s="149">
        <v>1</v>
      </c>
      <c r="G3" s="90" t="s">
        <v>30</v>
      </c>
      <c r="H3" s="95"/>
      <c r="I3" s="94"/>
      <c r="J3" s="94"/>
      <c r="K3" s="94"/>
    </row>
    <row r="4" spans="1:11" s="109" customFormat="1" ht="14.15" customHeight="1" x14ac:dyDescent="0.3">
      <c r="A4" s="166" t="s">
        <v>104</v>
      </c>
      <c r="B4" s="224">
        <f>('Lab1'!C4+'Lab2'!C4+'Lab3'!C4+'Lab4'!E4+'Lab5'!D4+'Lab6'!G4+'Lab7'!I4+'Lab8'!F4+'Lab9'!G4+'Lab10'!F4+'Lab11'!G4+'Lab12'!F4)/572*45</f>
        <v>41.251311188811187</v>
      </c>
      <c r="C4" s="225">
        <f>'InClass Assignments'!P4/120*15</f>
        <v>7.25</v>
      </c>
      <c r="D4" s="225">
        <f>'Design Project'!H4*35/100</f>
        <v>31.575844999999994</v>
      </c>
      <c r="E4" s="226">
        <f>Attendance!N4/100*5</f>
        <v>4.5833333333333321</v>
      </c>
      <c r="F4" s="226">
        <f>SUM(B4:E4)</f>
        <v>84.660489522144516</v>
      </c>
      <c r="G4" s="227" t="str">
        <f>LOOKUP(F4,{0,45,45,50,55,60,65,70,75,80,85,90,95},{"F","D-","D","D+","C-","C","C+","B-","B","B+","A-","A","A+"})</f>
        <v>B+</v>
      </c>
      <c r="H4" s="108"/>
    </row>
    <row r="5" spans="1:11" s="36" customFormat="1" ht="14.15" customHeight="1" x14ac:dyDescent="0.3">
      <c r="A5" s="34" t="s">
        <v>103</v>
      </c>
      <c r="B5" s="224">
        <f>('Lab1'!C5+'Lab2'!C5+'Lab3'!C5+'Lab4'!E5+'Lab5'!D5+'Lab6'!G5+'Lab7'!I5+'Lab8'!F5+'Lab9'!G5+'Lab10'!F5+'Lab11'!G5+'Lab12'!F5)/572*45</f>
        <v>42.875874125874127</v>
      </c>
      <c r="C5" s="225">
        <f>'InClass Assignments'!P5/120*15</f>
        <v>14.375</v>
      </c>
      <c r="D5" s="225">
        <f>'Design Project'!H5*35/100</f>
        <v>33.075000000000003</v>
      </c>
      <c r="E5" s="226">
        <f>Attendance!N5/100*5</f>
        <v>5</v>
      </c>
      <c r="F5" s="226">
        <f t="shared" ref="F5:F32" si="0">SUM(B5:E5)</f>
        <v>95.325874125874122</v>
      </c>
      <c r="G5" s="227" t="str">
        <f>LOOKUP(F5,{0,45,45,50,55,60,65,70,75,80,85,90,95},{"F","D-","D","D+","C-","C","C+","B-","B","B+","A-","A","A+"})</f>
        <v>A+</v>
      </c>
      <c r="H5" s="48"/>
    </row>
    <row r="6" spans="1:11" s="36" customFormat="1" ht="14.15" customHeight="1" x14ac:dyDescent="0.3">
      <c r="A6" s="34" t="s">
        <v>198</v>
      </c>
      <c r="B6" s="224">
        <f>('Lab1'!C6+'Lab2'!C6+'Lab3'!C6+'Lab4'!E6+'Lab5'!D6+'Lab6'!G6+'Lab7'!I6+'Lab8'!F6+'Lab9'!G6+'Lab10'!F6+'Lab11'!G6+'Lab12'!F6)/572*45</f>
        <v>38.2618006993007</v>
      </c>
      <c r="C6" s="225">
        <f>'InClass Assignments'!P6/120*15</f>
        <v>12.625</v>
      </c>
      <c r="D6" s="225">
        <f>'Design Project'!H6*35/100</f>
        <v>32.870845000000003</v>
      </c>
      <c r="E6" s="226">
        <f>Attendance!N6/100*5</f>
        <v>5</v>
      </c>
      <c r="F6" s="226">
        <f t="shared" si="0"/>
        <v>88.757645699300696</v>
      </c>
      <c r="G6" s="227" t="str">
        <f>LOOKUP(F6,{0,45,45,50,55,60,65,70,75,80,85,90,95},{"F","D-","D","D+","C-","C","C+","B-","B","B+","A-","A","A+"})</f>
        <v>A-</v>
      </c>
      <c r="H6" s="48"/>
    </row>
    <row r="7" spans="1:11" s="36" customFormat="1" ht="13.5" customHeight="1" x14ac:dyDescent="0.3">
      <c r="A7" s="34" t="s">
        <v>96</v>
      </c>
      <c r="B7" s="224">
        <f>('Lab1'!C7+'Lab2'!C7+'Lab3'!C7+'Lab4'!E7+'Lab5'!D7+'Lab6'!G7+'Lab7'!I7+'Lab8'!F7+'Lab9'!G7+'Lab10'!F7+'Lab11'!G7+'Lab12'!F7)/572*45</f>
        <v>44.25262237762238</v>
      </c>
      <c r="C7" s="225">
        <f>'InClass Assignments'!P7/120*15</f>
        <v>15</v>
      </c>
      <c r="D7" s="225">
        <f>'Design Project'!H7*35/100</f>
        <v>33.99666655</v>
      </c>
      <c r="E7" s="226">
        <f>Attendance!N7/100*5</f>
        <v>5</v>
      </c>
      <c r="F7" s="226">
        <f t="shared" si="0"/>
        <v>98.249288927622388</v>
      </c>
      <c r="G7" s="227" t="str">
        <f>LOOKUP(F7,{0,45,45,50,55,60,65,70,75,80,85,90,95},{"F","D-","D","D+","C-","C","C+","B-","B","B+","A-","A","A+"})</f>
        <v>A+</v>
      </c>
      <c r="H7" s="48"/>
    </row>
    <row r="8" spans="1:11" s="36" customFormat="1" ht="14.15" customHeight="1" x14ac:dyDescent="0.3">
      <c r="A8" s="34"/>
      <c r="B8" s="224">
        <f>('Lab1'!C8+'Lab2'!C8+'Lab3'!C8+'Lab4'!E8+'Lab5'!D8+'Lab6'!G8+'Lab7'!I8+'Lab8'!F8+'Lab9'!G8+'Lab10'!F8+'Lab11'!G8+'Lab12'!F8)/572*45</f>
        <v>27.613636363636363</v>
      </c>
      <c r="C8" s="225">
        <f>'InClass Assignments'!P8/120*15</f>
        <v>6.875</v>
      </c>
      <c r="D8" s="225">
        <f>'Design Project'!H8*35/100</f>
        <v>33.681666549999996</v>
      </c>
      <c r="E8" s="226">
        <f>Attendance!N8/100*5</f>
        <v>3.75</v>
      </c>
      <c r="F8" s="226">
        <f t="shared" si="0"/>
        <v>71.920302913636363</v>
      </c>
      <c r="G8" s="227" t="str">
        <f>LOOKUP(F8,{0,45,45,50,55,60,65,70,75,80,85,90,95},{"F","D-","D","D+","C-","C","C+","B-","B","B+","A-","A","A+"})</f>
        <v>B-</v>
      </c>
      <c r="H8" s="48"/>
    </row>
    <row r="9" spans="1:11" s="36" customFormat="1" ht="14.15" customHeight="1" x14ac:dyDescent="0.3">
      <c r="A9" s="34" t="s">
        <v>84</v>
      </c>
      <c r="B9" s="224">
        <f>('Lab1'!C9+'Lab2'!C9+'Lab3'!C9+'Lab4'!E9+'Lab5'!D9+'Lab6'!G9+'Lab7'!I9+'Lab8'!F9+'Lab9'!G9+'Lab10'!F9+'Lab11'!G9+'Lab12'!F9)/572*45</f>
        <v>44.272290209790214</v>
      </c>
      <c r="C9" s="225">
        <f>'InClass Assignments'!P9/120*15</f>
        <v>11.75</v>
      </c>
      <c r="D9" s="225">
        <f>'Design Project'!H9*35/100</f>
        <v>33.145000000000003</v>
      </c>
      <c r="E9" s="226">
        <f>Attendance!N9/100*5</f>
        <v>5</v>
      </c>
      <c r="F9" s="226">
        <f t="shared" si="0"/>
        <v>94.167290209790224</v>
      </c>
      <c r="G9" s="227" t="str">
        <f>LOOKUP(F9,{0,45,45,50,55,60,65,70,75,80,85,90,95},{"F","D-","D","D+","C-","C","C+","B-","B","B+","A-","A","A+"})</f>
        <v>A</v>
      </c>
      <c r="H9" s="48"/>
    </row>
    <row r="10" spans="1:11" s="36" customFormat="1" ht="14.15" customHeight="1" x14ac:dyDescent="0.3">
      <c r="A10" s="34"/>
      <c r="B10" s="224">
        <f>('Lab1'!C10+'Lab2'!C10+'Lab3'!C10+'Lab4'!E10+'Lab5'!D10+'Lab6'!G10+'Lab7'!I10+'Lab8'!F10+'Lab9'!G10+'Lab10'!F10+'Lab11'!G10+'Lab12'!F10)/572*45</f>
        <v>29.698426573426573</v>
      </c>
      <c r="C10" s="225">
        <f>'InClass Assignments'!P10/120*15</f>
        <v>9.25</v>
      </c>
      <c r="D10" s="225">
        <f>'Design Project'!H10*35/100</f>
        <v>31.208334499999999</v>
      </c>
      <c r="E10" s="226">
        <f>Attendance!N10/100*5</f>
        <v>5</v>
      </c>
      <c r="F10" s="226">
        <f t="shared" si="0"/>
        <v>75.156761073426566</v>
      </c>
      <c r="G10" s="227" t="str">
        <f>LOOKUP(F10,{0,45,45,50,55,60,65,70,75,80,85,90,95},{"F","D-","D","D+","C-","C","C+","B-","B","B+","A-","A","A+"})</f>
        <v>B</v>
      </c>
      <c r="H10" s="48"/>
    </row>
    <row r="11" spans="1:11" s="36" customFormat="1" ht="14.15" customHeight="1" x14ac:dyDescent="0.3">
      <c r="A11" s="34" t="s">
        <v>89</v>
      </c>
      <c r="B11" s="224">
        <f>('Lab1'!C11+'Lab2'!C11+'Lab3'!C11+'Lab4'!E11+'Lab5'!D11+'Lab6'!G11+'Lab7'!I11+'Lab8'!F11+'Lab9'!G11+'Lab10'!F11+'Lab11'!G11+'Lab12'!F11)/572*45</f>
        <v>9.0078671328671334</v>
      </c>
      <c r="C11" s="225">
        <f>'InClass Assignments'!P11/120*15</f>
        <v>6.875</v>
      </c>
      <c r="D11" s="225">
        <f>'Design Project'!H11*35/100</f>
        <v>30.193334499999995</v>
      </c>
      <c r="E11" s="226">
        <f>Attendance!N11/100*5</f>
        <v>2.0833333333333339</v>
      </c>
      <c r="F11" s="226">
        <f t="shared" si="0"/>
        <v>48.159534966200461</v>
      </c>
      <c r="G11" s="227" t="str">
        <f>LOOKUP(F11,{0,45,45,50,55,60,65,70,75,80,85,90,95},{"F","D-","D","D+","C-","C","C+","B-","B","B+","A-","A","A+"})</f>
        <v>D</v>
      </c>
      <c r="H11" s="48"/>
    </row>
    <row r="12" spans="1:11" s="36" customFormat="1" ht="14.15" customHeight="1" x14ac:dyDescent="0.3">
      <c r="A12" s="34" t="s">
        <v>100</v>
      </c>
      <c r="B12" s="224">
        <f>('Lab1'!C12+'Lab2'!C12+'Lab3'!C12+'Lab4'!E12+'Lab5'!D12+'Lab6'!G12+'Lab7'!I12+'Lab8'!F12+'Lab9'!G12+'Lab10'!F12+'Lab11'!G12+'Lab12'!F12)/572*45</f>
        <v>44.409965034965033</v>
      </c>
      <c r="C12" s="225">
        <f>'InClass Assignments'!P12/120*15</f>
        <v>14.875</v>
      </c>
      <c r="D12" s="225">
        <f>'Design Project'!H12*35/100</f>
        <v>33.6</v>
      </c>
      <c r="E12" s="226">
        <f>Attendance!N12/100*5</f>
        <v>5</v>
      </c>
      <c r="F12" s="226">
        <f t="shared" si="0"/>
        <v>97.884965034965035</v>
      </c>
      <c r="G12" s="227" t="str">
        <f>LOOKUP(F12,{0,45,45,50,55,60,65,70,75,80,85,90,95},{"F","D-","D","D+","C-","C","C+","B-","B","B+","A-","A","A+"})</f>
        <v>A+</v>
      </c>
      <c r="H12" s="48"/>
    </row>
    <row r="13" spans="1:11" s="36" customFormat="1" ht="14.15" customHeight="1" x14ac:dyDescent="0.3">
      <c r="A13" s="35" t="s">
        <v>91</v>
      </c>
      <c r="B13" s="224">
        <f>('Lab1'!C13+'Lab2'!C13+'Lab3'!C13+'Lab4'!E13+'Lab5'!D13+'Lab6'!G13+'Lab7'!I13+'Lab8'!F13+'Lab9'!G13+'Lab10'!F13+'Lab11'!G13+'Lab12'!F13)/572*45</f>
        <v>43.38723776223776</v>
      </c>
      <c r="C13" s="225">
        <f>'InClass Assignments'!P13/120*15</f>
        <v>13.75</v>
      </c>
      <c r="D13" s="225">
        <f>'Design Project'!H13*35/100</f>
        <v>31.208334499999999</v>
      </c>
      <c r="E13" s="226">
        <f>Attendance!N13/100*5</f>
        <v>5</v>
      </c>
      <c r="F13" s="226">
        <f t="shared" si="0"/>
        <v>93.345572262237766</v>
      </c>
      <c r="G13" s="227" t="str">
        <f>LOOKUP(F13,{0,45,45,50,55,60,65,70,75,80,85,90,95},{"F","D-","D","D+","C-","C","C+","B-","B","B+","A-","A","A+"})</f>
        <v>A</v>
      </c>
      <c r="H13" s="48"/>
    </row>
    <row r="14" spans="1:11" s="36" customFormat="1" ht="14.15" customHeight="1" x14ac:dyDescent="0.3">
      <c r="A14" s="34" t="s">
        <v>82</v>
      </c>
      <c r="B14" s="224">
        <f>('Lab1'!C14+'Lab2'!C14+'Lab3'!C14+'Lab4'!E14+'Lab5'!D14+'Lab6'!G14+'Lab7'!I14+'Lab8'!F14+'Lab9'!G14+'Lab10'!F14+'Lab11'!G14+'Lab12'!F14)/572*45</f>
        <v>44.665646853146853</v>
      </c>
      <c r="C14" s="225">
        <f>'InClass Assignments'!P14/120*15</f>
        <v>14.625</v>
      </c>
      <c r="D14" s="225">
        <f>'Design Project'!H14*35/100</f>
        <v>34.393334500000002</v>
      </c>
      <c r="E14" s="226">
        <f>Attendance!N14/100*5</f>
        <v>5</v>
      </c>
      <c r="F14" s="226">
        <f t="shared" si="0"/>
        <v>98.683981353146862</v>
      </c>
      <c r="G14" s="227" t="str">
        <f>LOOKUP(F14,{0,45,45,50,55,60,65,70,75,80,85,90,95},{"F","D-","D","D+","C-","C","C+","B-","B","B+","A-","A","A+"})</f>
        <v>A+</v>
      </c>
      <c r="H14" s="48"/>
    </row>
    <row r="15" spans="1:11" s="36" customFormat="1" ht="14.15" customHeight="1" x14ac:dyDescent="0.3">
      <c r="A15" s="35" t="s">
        <v>85</v>
      </c>
      <c r="B15" s="224">
        <f>('Lab1'!C15+'Lab2'!C15+'Lab3'!C15+'Lab4'!E15+'Lab5'!D15+'Lab6'!G15+'Lab7'!I15+'Lab8'!F15+'Lab9'!G15+'Lab10'!F15+'Lab11'!G15+'Lab12'!F15)/572*45</f>
        <v>44.35096153846154</v>
      </c>
      <c r="C15" s="225">
        <f>'InClass Assignments'!P15/120*15</f>
        <v>15</v>
      </c>
      <c r="D15" s="225">
        <f>'Design Project'!H15*35/100</f>
        <v>32.725000000000001</v>
      </c>
      <c r="E15" s="226">
        <f>Attendance!N15/100*5</f>
        <v>5</v>
      </c>
      <c r="F15" s="226">
        <f t="shared" si="0"/>
        <v>97.075961538461542</v>
      </c>
      <c r="G15" s="227" t="str">
        <f>LOOKUP(F15,{0,45,45,50,55,60,65,70,75,80,85,90,95},{"F","D-","D","D+","C-","C","C+","B-","B","B+","A-","A","A+"})</f>
        <v>A+</v>
      </c>
      <c r="H15" s="48"/>
    </row>
    <row r="16" spans="1:11" s="36" customFormat="1" ht="14.15" customHeight="1" x14ac:dyDescent="0.3">
      <c r="A16" s="35" t="s">
        <v>94</v>
      </c>
      <c r="B16" s="224">
        <f>('Lab1'!C16+'Lab2'!C16+'Lab3'!C16+'Lab4'!E16+'Lab5'!D16+'Lab6'!G16+'Lab7'!I16+'Lab8'!F16+'Lab9'!G16+'Lab10'!F16+'Lab11'!G16+'Lab12'!F16)/572*45</f>
        <v>41.715472027972027</v>
      </c>
      <c r="C16" s="225">
        <f>'InClass Assignments'!P16/120*15</f>
        <v>14.875</v>
      </c>
      <c r="D16" s="225">
        <f>'Design Project'!H16*35/100</f>
        <v>27.72</v>
      </c>
      <c r="E16" s="226">
        <f>Attendance!N16/100*5</f>
        <v>5</v>
      </c>
      <c r="F16" s="226">
        <f t="shared" si="0"/>
        <v>89.310472027972025</v>
      </c>
      <c r="G16" s="227" t="str">
        <f>LOOKUP(F16,{0,45,45,50,55,60,65,70,75,80,85,90,95},{"F","D-","D","D+","C-","C","C+","B-","B","B+","A-","A","A+"})</f>
        <v>A-</v>
      </c>
      <c r="H16" s="48"/>
    </row>
    <row r="17" spans="1:8" s="36" customFormat="1" ht="14.15" customHeight="1" x14ac:dyDescent="0.3">
      <c r="A17" s="35" t="s">
        <v>90</v>
      </c>
      <c r="B17" s="224">
        <f>('Lab1'!C17+'Lab2'!C17+'Lab3'!C17+'Lab4'!E17+'Lab5'!D17+'Lab6'!G17+'Lab7'!I17+'Lab8'!F17+'Lab9'!G17+'Lab10'!F17+'Lab11'!G17+'Lab12'!F17)/572*45</f>
        <v>43.623251748251747</v>
      </c>
      <c r="C17" s="225">
        <f>'InClass Assignments'!P17/120*15</f>
        <v>14.25</v>
      </c>
      <c r="D17" s="225">
        <f>'Design Project'!H17*35/100</f>
        <v>31.208334499999999</v>
      </c>
      <c r="E17" s="226">
        <f>Attendance!N17/100*5</f>
        <v>5</v>
      </c>
      <c r="F17" s="226">
        <f t="shared" si="0"/>
        <v>94.081586248251739</v>
      </c>
      <c r="G17" s="227" t="str">
        <f>LOOKUP(F17,{0,45,45,50,55,60,65,70,75,80,85,90,95},{"F","D-","D","D+","C-","C","C+","B-","B","B+","A-","A","A+"})</f>
        <v>A</v>
      </c>
      <c r="H17" s="48"/>
    </row>
    <row r="18" spans="1:8" s="36" customFormat="1" ht="14.15" customHeight="1" x14ac:dyDescent="0.3">
      <c r="A18" s="35" t="s">
        <v>98</v>
      </c>
      <c r="B18" s="224">
        <f>('Lab1'!C18+'Lab2'!C18+'Lab3'!C18+'Lab4'!E18+'Lab5'!D18+'Lab6'!G18+'Lab7'!I18+'Lab8'!F18+'Lab9'!G18+'Lab10'!F18+'Lab11'!G18+'Lab12'!F18)/572*45</f>
        <v>43.19055944055944</v>
      </c>
      <c r="C18" s="225">
        <f>'InClass Assignments'!P18/120*15</f>
        <v>13.5</v>
      </c>
      <c r="D18" s="225">
        <f>'Design Project'!H18*35/100</f>
        <v>31.447500000000002</v>
      </c>
      <c r="E18" s="226">
        <f>Attendance!N18/100*5</f>
        <v>5</v>
      </c>
      <c r="F18" s="226">
        <f t="shared" si="0"/>
        <v>93.138059440559445</v>
      </c>
      <c r="G18" s="227" t="str">
        <f>LOOKUP(F18,{0,45,45,50,55,60,65,70,75,80,85,90,95},{"F","D-","D","D+","C-","C","C+","B-","B","B+","A-","A","A+"})</f>
        <v>A</v>
      </c>
      <c r="H18" s="48"/>
    </row>
    <row r="19" spans="1:8" s="36" customFormat="1" ht="14.15" customHeight="1" x14ac:dyDescent="0.3">
      <c r="A19" s="35" t="s">
        <v>88</v>
      </c>
      <c r="B19" s="224">
        <f>('Lab1'!C19+'Lab2'!C19+'Lab3'!C19+'Lab4'!E19+'Lab5'!D19+'Lab6'!G19+'Lab7'!I19+'Lab8'!F19+'Lab9'!G19+'Lab10'!F19+'Lab11'!G19+'Lab12'!F19)/572*45</f>
        <v>44.358828671328673</v>
      </c>
      <c r="C19" s="225">
        <f>'InClass Assignments'!P19/120*15</f>
        <v>14.75</v>
      </c>
      <c r="D19" s="225">
        <f>'Design Project'!H19*35/100</f>
        <v>33.815844999999996</v>
      </c>
      <c r="E19" s="226">
        <f>Attendance!N19/100*5</f>
        <v>5</v>
      </c>
      <c r="F19" s="226">
        <f t="shared" si="0"/>
        <v>97.924673671328662</v>
      </c>
      <c r="G19" s="227" t="str">
        <f>LOOKUP(F19,{0,45,45,50,55,60,65,70,75,80,85,90,95},{"F","D-","D","D+","C-","C","C+","B-","B","B+","A-","A","A+"})</f>
        <v>A+</v>
      </c>
      <c r="H19" s="48"/>
    </row>
    <row r="20" spans="1:8" s="36" customFormat="1" ht="14.15" customHeight="1" x14ac:dyDescent="0.3">
      <c r="A20" s="34" t="s">
        <v>95</v>
      </c>
      <c r="B20" s="224">
        <f>('Lab1'!C20+'Lab2'!C20+'Lab3'!C20+'Lab4'!E20+'Lab5'!D20+'Lab6'!G20+'Lab7'!I20+'Lab8'!F20+'Lab9'!G20+'Lab10'!F20+'Lab11'!G20+'Lab12'!F20)/572*45</f>
        <v>41.32211538461538</v>
      </c>
      <c r="C20" s="225">
        <f>'InClass Assignments'!P20/120*15</f>
        <v>14.5</v>
      </c>
      <c r="D20" s="225">
        <f>'Design Project'!H20*35/100</f>
        <v>27.72</v>
      </c>
      <c r="E20" s="226">
        <f>Attendance!N20/100*5</f>
        <v>5</v>
      </c>
      <c r="F20" s="226">
        <f t="shared" si="0"/>
        <v>88.542115384615386</v>
      </c>
      <c r="G20" s="227" t="str">
        <f>LOOKUP(F20,{0,45,45,50,55,60,65,70,75,80,85,90,95},{"F","D-","D","D+","C-","C","C+","B-","B","B+","A-","A","A+"})</f>
        <v>A-</v>
      </c>
      <c r="H20" s="48"/>
    </row>
    <row r="21" spans="1:8" s="36" customFormat="1" ht="14.15" customHeight="1" x14ac:dyDescent="0.3">
      <c r="A21" s="35" t="s">
        <v>102</v>
      </c>
      <c r="B21" s="224">
        <f>('Lab1'!C21+'Lab2'!C21+'Lab3'!C21+'Lab4'!E21+'Lab5'!D21+'Lab6'!G21+'Lab7'!I21+'Lab8'!F21+'Lab9'!G21+'Lab10'!F21+'Lab11'!G21+'Lab12'!F21)/572*45</f>
        <v>33.1993006993007</v>
      </c>
      <c r="C21" s="225">
        <f>'InClass Assignments'!P21/120*15</f>
        <v>8.875</v>
      </c>
      <c r="D21" s="225">
        <f>'Design Project'!H21*35/100</f>
        <v>33.145000000000003</v>
      </c>
      <c r="E21" s="226">
        <f>Attendance!N21/100*5</f>
        <v>4.5833333333333321</v>
      </c>
      <c r="F21" s="226">
        <f t="shared" si="0"/>
        <v>79.802634032634032</v>
      </c>
      <c r="G21" s="227" t="str">
        <f>LOOKUP(F21,{0,45,45,50,55,60,65,70,75,80,85,90,95},{"F","D-","D","D+","C-","C","C+","B-","B","B+","A-","A","A+"})</f>
        <v>B</v>
      </c>
      <c r="H21" s="48"/>
    </row>
    <row r="22" spans="1:8" s="36" customFormat="1" ht="14.15" customHeight="1" x14ac:dyDescent="0.3">
      <c r="A22" s="35" t="s">
        <v>81</v>
      </c>
      <c r="B22" s="224">
        <f>('Lab1'!C22+'Lab2'!C22+'Lab3'!C22+'Lab4'!E22+'Lab5'!D22+'Lab6'!G22+'Lab7'!I22+'Lab8'!F22+'Lab9'!G22+'Lab10'!F22+'Lab11'!G22+'Lab12'!F22)/572*45</f>
        <v>39.709353146853147</v>
      </c>
      <c r="C22" s="225">
        <f>'InClass Assignments'!P22/120*15</f>
        <v>14.875</v>
      </c>
      <c r="D22" s="225">
        <f>'Design Project'!H22*35/100</f>
        <v>34.393334500000002</v>
      </c>
      <c r="E22" s="226">
        <f>Attendance!N22/100*5</f>
        <v>5</v>
      </c>
      <c r="F22" s="226">
        <f t="shared" si="0"/>
        <v>93.977687646853155</v>
      </c>
      <c r="G22" s="227" t="str">
        <f>LOOKUP(F22,{0,45,45,50,55,60,65,70,75,80,85,90,95},{"F","D-","D","D+","C-","C","C+","B-","B","B+","A-","A","A+"})</f>
        <v>A</v>
      </c>
      <c r="H22" s="48"/>
    </row>
    <row r="23" spans="1:8" s="36" customFormat="1" ht="14.15" customHeight="1" x14ac:dyDescent="0.3">
      <c r="A23" s="35" t="s">
        <v>97</v>
      </c>
      <c r="B23" s="224">
        <f>('Lab1'!C23+'Lab2'!C23+'Lab3'!C23+'Lab4'!E23+'Lab5'!D23+'Lab6'!G23+'Lab7'!I23+'Lab8'!F23+'Lab9'!G23+'Lab10'!F23+'Lab11'!G23+'Lab12'!F23)/572*45</f>
        <v>31.429195804195803</v>
      </c>
      <c r="C23" s="225">
        <f>'InClass Assignments'!P23/120*15</f>
        <v>8</v>
      </c>
      <c r="D23" s="225">
        <f>'Design Project'!H23*35/100</f>
        <v>31.447500000000002</v>
      </c>
      <c r="E23" s="226">
        <f>Attendance!N23/100*5</f>
        <v>4.5833333333333321</v>
      </c>
      <c r="F23" s="226">
        <f t="shared" si="0"/>
        <v>75.460029137529133</v>
      </c>
      <c r="G23" s="227" t="str">
        <f>LOOKUP(F23,{0,45,45,50,55,60,65,70,75,80,85,90,95},{"F","D-","D","D+","C-","C","C+","B-","B","B+","A-","A","A+"})</f>
        <v>B</v>
      </c>
      <c r="H23" s="48"/>
    </row>
    <row r="24" spans="1:8" s="36" customFormat="1" ht="14.15" customHeight="1" x14ac:dyDescent="0.3">
      <c r="A24" s="35" t="s">
        <v>93</v>
      </c>
      <c r="B24" s="224">
        <f>('Lab1'!C24+'Lab2'!C24+'Lab3'!C24+'Lab4'!E24+'Lab5'!D24+'Lab6'!G24+'Lab7'!I24+'Lab8'!F24+'Lab9'!G24+'Lab10'!F24+'Lab11'!G24+'Lab12'!F24)/572*45</f>
        <v>40.850087412587413</v>
      </c>
      <c r="C24" s="225">
        <f>'InClass Assignments'!P24/120*15</f>
        <v>14.625</v>
      </c>
      <c r="D24" s="225">
        <f>'Design Project'!H24*35/100</f>
        <v>27.265000000000001</v>
      </c>
      <c r="E24" s="226">
        <f>Attendance!N24/100*5</f>
        <v>5</v>
      </c>
      <c r="F24" s="226">
        <f t="shared" si="0"/>
        <v>87.740087412587414</v>
      </c>
      <c r="G24" s="227" t="str">
        <f>LOOKUP(F24,{0,45,45,50,55,60,65,70,75,80,85,90,95},{"F","D-","D","D+","C-","C","C+","B-","B","B+","A-","A","A+"})</f>
        <v>A-</v>
      </c>
      <c r="H24" s="48"/>
    </row>
    <row r="25" spans="1:8" s="36" customFormat="1" ht="14.15" customHeight="1" x14ac:dyDescent="0.3">
      <c r="A25" s="34" t="s">
        <v>86</v>
      </c>
      <c r="B25" s="224">
        <f>('Lab1'!C25+'Lab2'!C25+'Lab3'!C25+'Lab4'!E25+'Lab5'!D25+'Lab6'!G25+'Lab7'!I25+'Lab8'!F25+'Lab9'!G25+'Lab10'!F25+'Lab11'!G25+'Lab12'!F25)/572*45</f>
        <v>43.524912587412587</v>
      </c>
      <c r="C25" s="225">
        <f>'InClass Assignments'!P25/120*15</f>
        <v>14.75</v>
      </c>
      <c r="D25" s="225">
        <f>'Design Project'!H25*35/100</f>
        <v>33.145000000000003</v>
      </c>
      <c r="E25" s="226">
        <f>Attendance!N25/100*5</f>
        <v>5</v>
      </c>
      <c r="F25" s="226">
        <f t="shared" si="0"/>
        <v>96.419912587412597</v>
      </c>
      <c r="G25" s="227" t="str">
        <f>LOOKUP(F25,{0,45,45,50,55,60,65,70,75,80,85,90,95},{"F","D-","D","D+","C-","C","C+","B-","B","B+","A-","A","A+"})</f>
        <v>A+</v>
      </c>
      <c r="H25" s="48"/>
    </row>
    <row r="26" spans="1:8" s="36" customFormat="1" ht="14.15" customHeight="1" x14ac:dyDescent="0.3">
      <c r="A26" s="34" t="s">
        <v>92</v>
      </c>
      <c r="B26" s="224">
        <f>('Lab1'!C26+'Lab2'!C26+'Lab3'!C26+'Lab4'!E26+'Lab5'!D26+'Lab6'!G26+'Lab7'!I26+'Lab8'!F26+'Lab9'!G26+'Lab10'!F26+'Lab11'!G26+'Lab12'!F26)/572*45</f>
        <v>43.15122377622378</v>
      </c>
      <c r="C26" s="225">
        <f>'InClass Assignments'!P26/120*15</f>
        <v>14.75</v>
      </c>
      <c r="D26" s="225">
        <f>'Design Project'!H26*35/100</f>
        <v>33.716666549999999</v>
      </c>
      <c r="E26" s="226">
        <f>Attendance!N26/100*5</f>
        <v>5</v>
      </c>
      <c r="F26" s="226">
        <f t="shared" si="0"/>
        <v>96.617890326223772</v>
      </c>
      <c r="G26" s="227" t="str">
        <f>LOOKUP(F26,{0,45,45,50,55,60,65,70,75,80,85,90,95},{"F","D-","D","D+","C-","C","C+","B-","B","B+","A-","A","A+"})</f>
        <v>A+</v>
      </c>
      <c r="H26" s="48"/>
    </row>
    <row r="27" spans="1:8" s="36" customFormat="1" ht="14.15" customHeight="1" x14ac:dyDescent="0.3">
      <c r="A27" s="34" t="s">
        <v>105</v>
      </c>
      <c r="B27" s="224">
        <f>('Lab1'!C27+'Lab2'!C27+'Lab3'!C27+'Lab4'!E27+'Lab5'!D27+'Lab6'!G27+'Lab7'!I27+'Lab8'!F27+'Lab9'!G27+'Lab10'!F27+'Lab11'!G27+'Lab12'!F27)/572*45</f>
        <v>40.92875874125874</v>
      </c>
      <c r="C27" s="225">
        <f>'InClass Assignments'!P27/120*15</f>
        <v>14.125</v>
      </c>
      <c r="D27" s="225">
        <f>'Design Project'!H27*35/100</f>
        <v>27.72</v>
      </c>
      <c r="E27" s="226">
        <f>Attendance!N27/100*5</f>
        <v>5</v>
      </c>
      <c r="F27" s="226">
        <f t="shared" si="0"/>
        <v>87.773758741258746</v>
      </c>
      <c r="G27" s="227" t="str">
        <f>LOOKUP(F27,{0,45,45,50,55,60,65,70,75,80,85,90,95},{"F","D-","D","D+","C-","C","C+","B-","B","B+","A-","A","A+"})</f>
        <v>A-</v>
      </c>
      <c r="H27" s="48"/>
    </row>
    <row r="28" spans="1:8" s="36" customFormat="1" ht="14.15" customHeight="1" x14ac:dyDescent="0.3">
      <c r="A28" s="34" t="s">
        <v>101</v>
      </c>
      <c r="B28" s="224">
        <f>('Lab1'!C28+'Lab2'!C28+'Lab3'!C28+'Lab4'!E28+'Lab5'!D28+'Lab6'!G28+'Lab7'!I28+'Lab8'!F28+'Lab9'!G28+'Lab10'!F28+'Lab11'!G28+'Lab12'!F28)/572*45</f>
        <v>43.859265734265733</v>
      </c>
      <c r="C28" s="225">
        <f>'InClass Assignments'!P28/120*15</f>
        <v>10.875</v>
      </c>
      <c r="D28" s="225">
        <f>'Design Project'!H28*35/100</f>
        <v>33.6</v>
      </c>
      <c r="E28" s="226">
        <f>Attendance!N28/100*5</f>
        <v>5</v>
      </c>
      <c r="F28" s="226">
        <f t="shared" si="0"/>
        <v>93.334265734265728</v>
      </c>
      <c r="G28" s="227" t="str">
        <f>LOOKUP(F28,{0,45,45,50,55,60,65,70,75,80,85,90,95},{"F","D-","D","D+","C-","C","C+","B-","B","B+","A-","A","A+"})</f>
        <v>A</v>
      </c>
      <c r="H28" s="48"/>
    </row>
    <row r="29" spans="1:8" s="36" customFormat="1" ht="14.15" customHeight="1" x14ac:dyDescent="0.3">
      <c r="A29" s="35" t="s">
        <v>87</v>
      </c>
      <c r="B29" s="224">
        <f>('Lab1'!C29+'Lab2'!C29+'Lab3'!C29+'Lab4'!E29+'Lab5'!D29+'Lab6'!G29+'Lab7'!I29+'Lab8'!F29+'Lab9'!G29+'Lab10'!F29+'Lab11'!G29+'Lab12'!F29)/572*45</f>
        <v>44.08347902097902</v>
      </c>
      <c r="C29" s="225">
        <f>'InClass Assignments'!P29/120*15</f>
        <v>14</v>
      </c>
      <c r="D29" s="225">
        <f>'Design Project'!H29*35/100</f>
        <v>33.815844999999996</v>
      </c>
      <c r="E29" s="226">
        <f>Attendance!N29/100*5</f>
        <v>5</v>
      </c>
      <c r="F29" s="226">
        <f t="shared" si="0"/>
        <v>96.899324020979009</v>
      </c>
      <c r="G29" s="227" t="str">
        <f>LOOKUP(F29,{0,45,45,50,55,60,65,70,75,80,85,90,95},{"F","D-","D","D+","C-","C","C+","B-","B","B+","A-","A","A+"})</f>
        <v>A+</v>
      </c>
      <c r="H29" s="48"/>
    </row>
    <row r="30" spans="1:8" s="36" customFormat="1" ht="14.15" customHeight="1" x14ac:dyDescent="0.3">
      <c r="A30" s="34" t="s">
        <v>83</v>
      </c>
      <c r="B30" s="224">
        <f>('Lab1'!C30+'Lab2'!C30+'Lab3'!C30+'Lab4'!E30+'Lab5'!D30+'Lab6'!G30+'Lab7'!I30+'Lab8'!F30+'Lab9'!G30+'Lab10'!F30+'Lab11'!G30+'Lab12'!F30)/572*45</f>
        <v>43.721590909090907</v>
      </c>
      <c r="C30" s="225">
        <f>'InClass Assignments'!P30/120*15</f>
        <v>14.875</v>
      </c>
      <c r="D30" s="225">
        <f>'Design Project'!H30*35/100</f>
        <v>33.9733345</v>
      </c>
      <c r="E30" s="226">
        <f>Attendance!N30/100*5</f>
        <v>5</v>
      </c>
      <c r="F30" s="226">
        <f t="shared" si="0"/>
        <v>97.569925409090899</v>
      </c>
      <c r="G30" s="227" t="str">
        <f>LOOKUP(F30,{0,45,45,50,55,60,65,70,75,80,85,90,95},{"F","D-","D","D+","C-","C","C+","B-","B","B+","A-","A","A+"})</f>
        <v>A+</v>
      </c>
      <c r="H30" s="48"/>
    </row>
    <row r="31" spans="1:8" s="36" customFormat="1" ht="14.15" customHeight="1" x14ac:dyDescent="0.3">
      <c r="A31" s="35" t="s">
        <v>99</v>
      </c>
      <c r="B31" s="224">
        <f>('Lab1'!C31+'Lab2'!C31+'Lab3'!C31+'Lab4'!E31+'Lab5'!D31+'Lab6'!G31+'Lab7'!I31+'Lab8'!F31+'Lab9'!G31+'Lab10'!F31+'Lab11'!G31+'Lab12'!F31)/572*45</f>
        <v>40.909090909090907</v>
      </c>
      <c r="C31" s="225">
        <f>'InClass Assignments'!P31/120*15</f>
        <v>14.625</v>
      </c>
      <c r="D31" s="225">
        <f>'Design Project'!H31*35/100</f>
        <v>31.447500000000002</v>
      </c>
      <c r="E31" s="226">
        <f>Attendance!N31/100*5</f>
        <v>5</v>
      </c>
      <c r="F31" s="226">
        <f t="shared" si="0"/>
        <v>91.981590909090912</v>
      </c>
      <c r="G31" s="227" t="str">
        <f>LOOKUP(F31,{0,45,45,50,55,60,65,70,75,80,85,90,95},{"F","D-","D","D+","C-","C","C+","B-","B","B+","A-","A","A+"})</f>
        <v>A</v>
      </c>
      <c r="H31" s="48"/>
    </row>
    <row r="32" spans="1:8" s="112" customFormat="1" ht="14.15" customHeight="1" thickBot="1" x14ac:dyDescent="0.35">
      <c r="A32" s="134" t="s">
        <v>84</v>
      </c>
      <c r="B32" s="224">
        <f>('Lab1'!C32+'Lab2'!C32+'Lab3'!C32+'Lab4'!E32+'Lab5'!D32+'Lab6'!G32+'Lab7'!I32+'Lab8'!F32+'Lab9'!G32+'Lab10'!F32+'Lab11'!G32+'Lab12'!F32)/572*45</f>
        <v>44.429632867132867</v>
      </c>
      <c r="C32" s="225">
        <f>'InClass Assignments'!P32/120*15</f>
        <v>14.5</v>
      </c>
      <c r="D32" s="225">
        <f>'Design Project'!H32*35/100</f>
        <v>34.393334500000002</v>
      </c>
      <c r="E32" s="226">
        <f>Attendance!N32/100*5</f>
        <v>5</v>
      </c>
      <c r="F32" s="226">
        <f t="shared" si="0"/>
        <v>98.322967367132861</v>
      </c>
      <c r="G32" s="227" t="str">
        <f>LOOKUP(F32,{0,45,45,50,55,60,65,70,75,80,85,90,95},{"F","D-","D","D+","C-","C","C+","B-","B","B+","A-","A","A+"})</f>
        <v>A+</v>
      </c>
      <c r="H32" s="111"/>
    </row>
    <row r="33" spans="1:7" x14ac:dyDescent="0.25">
      <c r="A33" s="14"/>
    </row>
    <row r="34" spans="1:7" x14ac:dyDescent="0.25">
      <c r="A34" s="14"/>
    </row>
    <row r="35" spans="1:7" x14ac:dyDescent="0.25">
      <c r="A35" s="14"/>
    </row>
    <row r="36" spans="1:7" x14ac:dyDescent="0.25">
      <c r="A36" s="13"/>
    </row>
    <row r="40" spans="1:7" x14ac:dyDescent="0.25">
      <c r="A40" s="16"/>
      <c r="B40" s="14"/>
      <c r="C40" s="14"/>
      <c r="D40" s="14"/>
      <c r="E40" s="14"/>
      <c r="F40" s="14"/>
      <c r="G40" s="14"/>
    </row>
    <row r="41" spans="1:7" ht="14" x14ac:dyDescent="0.3">
      <c r="A41" s="12"/>
      <c r="B41" s="14"/>
      <c r="C41" s="14"/>
      <c r="D41" s="14"/>
      <c r="E41" s="14"/>
      <c r="F41" s="14"/>
      <c r="G41" s="14"/>
    </row>
    <row r="42" spans="1:7" x14ac:dyDescent="0.25">
      <c r="A42" s="13"/>
      <c r="B42" s="13"/>
      <c r="C42" s="13"/>
      <c r="D42" s="13"/>
      <c r="E42" s="13"/>
      <c r="F42" s="13"/>
      <c r="G42" s="13"/>
    </row>
    <row r="43" spans="1:7" x14ac:dyDescent="0.25">
      <c r="A43" s="14"/>
      <c r="B43" s="14"/>
      <c r="C43" s="14"/>
      <c r="D43" s="14"/>
      <c r="E43" s="14"/>
      <c r="F43" s="14"/>
      <c r="G43" s="14"/>
    </row>
    <row r="44" spans="1:7" x14ac:dyDescent="0.25">
      <c r="A44" s="13"/>
      <c r="B44" s="14"/>
      <c r="C44" s="14"/>
      <c r="D44" s="14"/>
      <c r="E44" s="14"/>
      <c r="F44" s="14"/>
      <c r="G44" s="14"/>
    </row>
    <row r="45" spans="1:7" x14ac:dyDescent="0.25">
      <c r="A45" s="13"/>
      <c r="B45" s="14"/>
      <c r="C45" s="14"/>
      <c r="D45" s="14"/>
      <c r="E45" s="14"/>
      <c r="F45" s="14"/>
      <c r="G45" s="22"/>
    </row>
    <row r="46" spans="1:7" x14ac:dyDescent="0.25">
      <c r="A46" s="13"/>
      <c r="B46" s="14"/>
      <c r="C46" s="14"/>
      <c r="D46" s="14"/>
      <c r="E46" s="14"/>
      <c r="F46" s="14"/>
      <c r="G46" s="22"/>
    </row>
    <row r="47" spans="1:7" x14ac:dyDescent="0.25">
      <c r="A47" s="13"/>
      <c r="B47" s="14"/>
      <c r="C47" s="14"/>
      <c r="D47" s="14"/>
      <c r="E47" s="14"/>
      <c r="F47" s="14"/>
      <c r="G47" s="22"/>
    </row>
    <row r="48" spans="1:7" x14ac:dyDescent="0.25">
      <c r="A48" s="13"/>
      <c r="B48" s="14"/>
      <c r="C48" s="14"/>
      <c r="D48" s="14"/>
      <c r="E48" s="14"/>
      <c r="F48" s="14"/>
      <c r="G48" s="22"/>
    </row>
    <row r="49" spans="1:7" x14ac:dyDescent="0.25">
      <c r="A49" s="13"/>
      <c r="B49" s="14"/>
      <c r="C49" s="14"/>
      <c r="D49" s="14"/>
      <c r="E49" s="14"/>
      <c r="F49" s="14"/>
      <c r="G49" s="22"/>
    </row>
    <row r="50" spans="1:7" x14ac:dyDescent="0.25">
      <c r="A50" s="13"/>
      <c r="B50" s="14"/>
      <c r="C50" s="14"/>
      <c r="D50" s="14"/>
      <c r="E50" s="14"/>
      <c r="F50" s="14"/>
      <c r="G50" s="22"/>
    </row>
    <row r="51" spans="1:7" x14ac:dyDescent="0.25">
      <c r="A51" s="14"/>
      <c r="B51" s="14"/>
      <c r="C51" s="14"/>
      <c r="D51" s="14"/>
      <c r="E51" s="14"/>
      <c r="F51" s="14"/>
      <c r="G51" s="22"/>
    </row>
    <row r="52" spans="1:7" x14ac:dyDescent="0.25">
      <c r="A52" s="13"/>
      <c r="B52" s="14"/>
      <c r="C52" s="14"/>
      <c r="D52" s="14"/>
      <c r="E52" s="14"/>
      <c r="F52" s="14"/>
      <c r="G52" s="22"/>
    </row>
    <row r="53" spans="1:7" x14ac:dyDescent="0.25">
      <c r="A53" s="13"/>
      <c r="B53" s="14"/>
      <c r="C53" s="14"/>
      <c r="D53" s="14"/>
      <c r="E53" s="14"/>
      <c r="F53" s="14"/>
      <c r="G53" s="22"/>
    </row>
    <row r="54" spans="1:7" x14ac:dyDescent="0.25">
      <c r="A54" s="13"/>
      <c r="B54" s="14"/>
      <c r="C54" s="14"/>
      <c r="D54" s="14"/>
      <c r="E54" s="14"/>
      <c r="F54" s="14"/>
      <c r="G54" s="22"/>
    </row>
    <row r="55" spans="1:7" x14ac:dyDescent="0.25">
      <c r="A55" s="13"/>
      <c r="B55" s="14"/>
      <c r="C55" s="14"/>
      <c r="D55" s="14"/>
      <c r="E55" s="14"/>
      <c r="F55" s="14"/>
      <c r="G55" s="22"/>
    </row>
    <row r="56" spans="1:7" x14ac:dyDescent="0.25">
      <c r="A56" s="13"/>
      <c r="B56" s="14"/>
      <c r="C56" s="14"/>
      <c r="D56" s="14"/>
      <c r="E56" s="14"/>
      <c r="F56" s="14"/>
      <c r="G56" s="22"/>
    </row>
    <row r="57" spans="1:7" x14ac:dyDescent="0.25">
      <c r="A57" s="13"/>
      <c r="B57" s="14"/>
      <c r="C57" s="14"/>
      <c r="D57" s="14"/>
      <c r="E57" s="14"/>
      <c r="F57" s="14"/>
      <c r="G57" s="22"/>
    </row>
    <row r="58" spans="1:7" x14ac:dyDescent="0.25">
      <c r="A58" s="13"/>
      <c r="B58" s="14"/>
      <c r="C58" s="14"/>
      <c r="D58" s="14"/>
      <c r="E58" s="14"/>
      <c r="F58" s="14"/>
      <c r="G58" s="22"/>
    </row>
    <row r="59" spans="1:7" x14ac:dyDescent="0.25">
      <c r="A59" s="13"/>
      <c r="B59" s="14"/>
      <c r="C59" s="14"/>
      <c r="D59" s="14"/>
      <c r="E59" s="14"/>
      <c r="F59" s="14"/>
      <c r="G59" s="22"/>
    </row>
    <row r="60" spans="1:7" x14ac:dyDescent="0.25">
      <c r="A60" s="13"/>
      <c r="B60" s="14"/>
      <c r="C60" s="14"/>
      <c r="D60" s="14"/>
      <c r="E60" s="14"/>
      <c r="F60" s="14"/>
      <c r="G60" s="22"/>
    </row>
    <row r="61" spans="1:7" x14ac:dyDescent="0.25">
      <c r="A61" s="14"/>
      <c r="B61" s="14"/>
      <c r="C61" s="14"/>
      <c r="D61" s="14"/>
      <c r="E61" s="14"/>
      <c r="F61" s="14"/>
      <c r="G61" s="22"/>
    </row>
    <row r="62" spans="1:7" x14ac:dyDescent="0.25">
      <c r="A62" s="14"/>
      <c r="B62" s="14"/>
      <c r="C62" s="14"/>
      <c r="D62" s="14"/>
      <c r="E62" s="14"/>
      <c r="F62" s="14"/>
      <c r="G62" s="22"/>
    </row>
    <row r="63" spans="1:7" x14ac:dyDescent="0.25">
      <c r="A63" s="14"/>
      <c r="B63" s="14"/>
      <c r="C63" s="14"/>
      <c r="D63" s="14"/>
      <c r="E63" s="14"/>
      <c r="F63" s="14"/>
      <c r="G63" s="22"/>
    </row>
    <row r="64" spans="1:7" x14ac:dyDescent="0.25">
      <c r="A64" s="14"/>
      <c r="B64" s="14"/>
      <c r="C64" s="14"/>
      <c r="D64" s="14"/>
      <c r="E64" s="14"/>
      <c r="F64" s="14"/>
      <c r="G64" s="22"/>
    </row>
    <row r="65" spans="1:7" x14ac:dyDescent="0.25">
      <c r="A65" s="14"/>
      <c r="B65" s="14"/>
      <c r="C65" s="14"/>
      <c r="D65" s="14"/>
      <c r="E65" s="14"/>
      <c r="F65" s="14"/>
      <c r="G65" s="22"/>
    </row>
    <row r="66" spans="1:7" x14ac:dyDescent="0.25">
      <c r="A66" s="14"/>
      <c r="B66" s="14"/>
      <c r="C66" s="14"/>
      <c r="D66" s="14"/>
      <c r="E66" s="14"/>
      <c r="F66" s="14"/>
      <c r="G66" s="22"/>
    </row>
    <row r="67" spans="1:7" x14ac:dyDescent="0.25">
      <c r="A67" s="13"/>
      <c r="B67" s="14"/>
      <c r="C67" s="14"/>
      <c r="D67" s="14"/>
      <c r="E67" s="14"/>
      <c r="F67" s="14"/>
      <c r="G67" s="22"/>
    </row>
    <row r="68" spans="1:7" x14ac:dyDescent="0.25">
      <c r="A68" s="14"/>
      <c r="B68" s="14"/>
      <c r="C68" s="14"/>
      <c r="D68" s="14"/>
      <c r="E68" s="14"/>
      <c r="F68" s="14"/>
      <c r="G68" s="22"/>
    </row>
    <row r="69" spans="1:7" x14ac:dyDescent="0.25">
      <c r="A69" s="14"/>
      <c r="B69" s="14"/>
      <c r="C69" s="14"/>
      <c r="D69" s="14"/>
      <c r="E69" s="14"/>
      <c r="F69" s="14"/>
      <c r="G69" s="22"/>
    </row>
    <row r="70" spans="1:7" ht="14" x14ac:dyDescent="0.3">
      <c r="A70" s="14"/>
      <c r="B70" s="12"/>
      <c r="C70" s="14"/>
      <c r="D70" s="14"/>
      <c r="E70" s="14"/>
      <c r="F70" s="14"/>
      <c r="G70" s="14"/>
    </row>
    <row r="71" spans="1:7" ht="14" x14ac:dyDescent="0.3">
      <c r="A71" s="12"/>
      <c r="B71" s="14"/>
      <c r="C71" s="14"/>
      <c r="D71" s="14"/>
      <c r="E71" s="14"/>
      <c r="F71" s="14"/>
      <c r="G71" s="14"/>
    </row>
    <row r="72" spans="1:7" x14ac:dyDescent="0.25">
      <c r="A72" s="13"/>
      <c r="B72" s="13"/>
      <c r="C72" s="13"/>
      <c r="D72" s="13"/>
      <c r="E72" s="13"/>
      <c r="F72" s="13"/>
      <c r="G72" s="13"/>
    </row>
    <row r="73" spans="1:7" x14ac:dyDescent="0.25">
      <c r="A73" s="14"/>
      <c r="B73" s="14"/>
      <c r="C73" s="14"/>
      <c r="D73" s="14"/>
      <c r="E73" s="14"/>
      <c r="F73" s="14"/>
      <c r="G73" s="14"/>
    </row>
    <row r="74" spans="1:7" x14ac:dyDescent="0.25">
      <c r="A74" s="16"/>
      <c r="B74" s="14"/>
      <c r="C74" s="14"/>
      <c r="D74" s="14"/>
      <c r="E74" s="14"/>
      <c r="F74" s="14"/>
      <c r="G74" s="14"/>
    </row>
    <row r="75" spans="1:7" x14ac:dyDescent="0.25">
      <c r="A75" s="16"/>
      <c r="B75" s="14"/>
      <c r="C75" s="14"/>
      <c r="D75" s="14"/>
      <c r="E75" s="14"/>
      <c r="F75" s="14"/>
      <c r="G75" s="14"/>
    </row>
    <row r="76" spans="1:7" x14ac:dyDescent="0.25">
      <c r="A76" s="16"/>
      <c r="B76" s="14"/>
      <c r="C76" s="14"/>
      <c r="D76" s="14"/>
      <c r="E76" s="14"/>
      <c r="F76" s="14"/>
      <c r="G76" s="14"/>
    </row>
    <row r="77" spans="1:7" x14ac:dyDescent="0.25">
      <c r="A77" s="16"/>
      <c r="B77" s="14"/>
      <c r="C77" s="14"/>
      <c r="D77" s="14"/>
      <c r="E77" s="14"/>
      <c r="F77" s="14"/>
      <c r="G77" s="14"/>
    </row>
    <row r="78" spans="1:7" x14ac:dyDescent="0.25">
      <c r="A78" s="16"/>
      <c r="B78" s="14"/>
      <c r="C78" s="14"/>
      <c r="D78" s="14"/>
      <c r="E78" s="14"/>
      <c r="F78" s="14"/>
      <c r="G78" s="14"/>
    </row>
    <row r="79" spans="1:7" x14ac:dyDescent="0.25">
      <c r="A79" s="16"/>
      <c r="B79" s="14"/>
      <c r="C79" s="14"/>
      <c r="D79" s="14"/>
      <c r="E79" s="14"/>
      <c r="F79" s="14"/>
      <c r="G79" s="14"/>
    </row>
    <row r="80" spans="1:7" x14ac:dyDescent="0.25">
      <c r="A80" s="16"/>
      <c r="B80" s="14"/>
      <c r="C80" s="14"/>
      <c r="D80" s="14"/>
      <c r="E80" s="14"/>
      <c r="F80" s="14"/>
      <c r="G80" s="14"/>
    </row>
    <row r="81" spans="1:7" x14ac:dyDescent="0.25">
      <c r="A81" s="16"/>
      <c r="B81" s="14"/>
      <c r="C81" s="14"/>
      <c r="D81" s="14"/>
      <c r="E81" s="14"/>
      <c r="F81" s="14"/>
      <c r="G81" s="14"/>
    </row>
    <row r="82" spans="1:7" x14ac:dyDescent="0.25">
      <c r="A82" s="16"/>
      <c r="B82" s="14"/>
      <c r="C82" s="14"/>
      <c r="D82" s="14"/>
      <c r="E82" s="14"/>
      <c r="F82" s="14"/>
      <c r="G82" s="14"/>
    </row>
    <row r="83" spans="1:7" x14ac:dyDescent="0.25">
      <c r="A83" s="16"/>
      <c r="B83" s="14"/>
      <c r="C83" s="14"/>
      <c r="D83" s="14"/>
      <c r="E83" s="14"/>
      <c r="F83" s="14"/>
      <c r="G83" s="14"/>
    </row>
    <row r="84" spans="1:7" x14ac:dyDescent="0.25">
      <c r="A84" s="16"/>
      <c r="B84" s="14"/>
      <c r="C84" s="14"/>
      <c r="D84" s="14"/>
      <c r="E84" s="14"/>
      <c r="F84" s="14"/>
      <c r="G84" s="14"/>
    </row>
    <row r="85" spans="1:7" x14ac:dyDescent="0.25">
      <c r="A85" s="16"/>
      <c r="B85" s="14"/>
      <c r="C85" s="14"/>
      <c r="D85" s="14"/>
      <c r="E85" s="14"/>
      <c r="F85" s="14"/>
      <c r="G85" s="14"/>
    </row>
    <row r="86" spans="1:7" x14ac:dyDescent="0.25">
      <c r="A86" s="16"/>
      <c r="B86" s="14"/>
      <c r="C86" s="14"/>
      <c r="D86" s="14"/>
      <c r="E86" s="14"/>
      <c r="F86" s="14"/>
      <c r="G86" s="14"/>
    </row>
    <row r="87" spans="1:7" x14ac:dyDescent="0.25">
      <c r="A87" s="16"/>
      <c r="B87" s="14"/>
      <c r="C87" s="14"/>
      <c r="D87" s="14"/>
      <c r="E87" s="14"/>
      <c r="F87" s="14"/>
      <c r="G87" s="14"/>
    </row>
    <row r="88" spans="1:7" x14ac:dyDescent="0.25">
      <c r="A88" s="16"/>
      <c r="B88" s="14"/>
      <c r="C88" s="14"/>
      <c r="D88" s="14"/>
      <c r="E88" s="14"/>
      <c r="F88" s="14"/>
      <c r="G88" s="14"/>
    </row>
    <row r="89" spans="1:7" x14ac:dyDescent="0.25">
      <c r="A89" s="16"/>
      <c r="B89" s="14"/>
      <c r="C89" s="14"/>
      <c r="D89" s="14"/>
      <c r="E89" s="14"/>
      <c r="F89" s="14"/>
      <c r="G89" s="14"/>
    </row>
    <row r="90" spans="1:7" x14ac:dyDescent="0.25">
      <c r="A90" s="16"/>
      <c r="B90" s="14"/>
      <c r="C90" s="14"/>
      <c r="D90" s="14"/>
      <c r="E90" s="14"/>
      <c r="F90" s="14"/>
      <c r="G90" s="14"/>
    </row>
    <row r="91" spans="1:7" x14ac:dyDescent="0.25">
      <c r="A91" s="16"/>
      <c r="B91" s="14"/>
      <c r="C91" s="14"/>
      <c r="D91" s="14"/>
      <c r="E91" s="14"/>
      <c r="F91" s="14"/>
      <c r="G91" s="14"/>
    </row>
    <row r="92" spans="1:7" x14ac:dyDescent="0.25">
      <c r="A92" s="16"/>
      <c r="B92" s="14"/>
      <c r="C92" s="14"/>
      <c r="D92" s="14"/>
      <c r="E92" s="14"/>
      <c r="F92" s="14"/>
      <c r="G92" s="14"/>
    </row>
    <row r="93" spans="1:7" x14ac:dyDescent="0.25">
      <c r="A93" s="16"/>
      <c r="B93" s="14"/>
      <c r="C93" s="14"/>
      <c r="D93" s="14"/>
      <c r="E93" s="14"/>
      <c r="F93" s="14"/>
      <c r="G93" s="14"/>
    </row>
    <row r="94" spans="1:7" x14ac:dyDescent="0.25">
      <c r="A94" s="16"/>
      <c r="B94" s="14"/>
      <c r="C94" s="14"/>
      <c r="D94" s="14"/>
      <c r="E94" s="14"/>
      <c r="F94" s="14"/>
      <c r="G94" s="14"/>
    </row>
    <row r="95" spans="1:7" x14ac:dyDescent="0.25">
      <c r="A95" s="16"/>
      <c r="B95" s="14"/>
      <c r="C95" s="14"/>
      <c r="D95" s="14"/>
      <c r="E95" s="14"/>
      <c r="F95" s="14"/>
      <c r="G95" s="14"/>
    </row>
    <row r="96" spans="1:7" x14ac:dyDescent="0.25">
      <c r="A96" s="16"/>
      <c r="B96" s="14"/>
      <c r="C96" s="14"/>
      <c r="D96" s="14"/>
      <c r="E96" s="14"/>
      <c r="F96" s="14"/>
      <c r="G96" s="14"/>
    </row>
    <row r="97" spans="1:7" x14ac:dyDescent="0.25">
      <c r="A97" s="16"/>
      <c r="B97" s="14"/>
      <c r="C97" s="14"/>
      <c r="D97" s="14"/>
      <c r="E97" s="14"/>
      <c r="F97" s="14"/>
      <c r="G97" s="14"/>
    </row>
    <row r="98" spans="1:7" x14ac:dyDescent="0.25">
      <c r="A98" s="16"/>
      <c r="B98" s="14"/>
      <c r="C98" s="14"/>
      <c r="D98" s="14"/>
      <c r="E98" s="14"/>
      <c r="F98" s="14"/>
      <c r="G98" s="14"/>
    </row>
    <row r="99" spans="1:7" x14ac:dyDescent="0.25">
      <c r="A99" s="13"/>
      <c r="B99" s="14"/>
      <c r="C99" s="14"/>
      <c r="D99" s="14"/>
      <c r="E99" s="14"/>
      <c r="F99" s="14"/>
      <c r="G99" s="14"/>
    </row>
    <row r="100" spans="1:7" x14ac:dyDescent="0.25">
      <c r="A100" s="13"/>
      <c r="B100" s="13"/>
      <c r="C100" s="13"/>
      <c r="D100" s="13"/>
      <c r="E100" s="14"/>
      <c r="F100" s="14"/>
      <c r="G100" s="13"/>
    </row>
    <row r="101" spans="1:7" ht="14" x14ac:dyDescent="0.3">
      <c r="A101" s="12"/>
      <c r="B101" s="14"/>
    </row>
    <row r="102" spans="1:7" x14ac:dyDescent="0.25">
      <c r="A102" s="13"/>
      <c r="B102" s="13"/>
      <c r="C102" s="13"/>
      <c r="D102" s="13"/>
      <c r="E102" s="13"/>
      <c r="F102" s="13"/>
      <c r="G102" s="13"/>
    </row>
    <row r="103" spans="1:7" x14ac:dyDescent="0.25">
      <c r="A103" s="14"/>
      <c r="B103" s="14"/>
      <c r="C103" s="14"/>
      <c r="D103" s="14"/>
      <c r="E103" s="14"/>
      <c r="F103" s="14"/>
      <c r="G103" s="14"/>
    </row>
    <row r="104" spans="1:7" x14ac:dyDescent="0.25">
      <c r="A104" s="14"/>
      <c r="B104" s="13"/>
      <c r="C104" s="13"/>
      <c r="D104" s="13"/>
      <c r="E104" s="14"/>
      <c r="F104" s="14"/>
      <c r="G104" s="13"/>
    </row>
    <row r="105" spans="1:7" x14ac:dyDescent="0.25">
      <c r="A105" s="14"/>
      <c r="B105" s="13"/>
      <c r="C105" s="13"/>
      <c r="D105" s="13"/>
      <c r="E105" s="14"/>
      <c r="F105" s="14"/>
      <c r="G105" s="13"/>
    </row>
    <row r="106" spans="1:7" x14ac:dyDescent="0.25">
      <c r="A106" s="14"/>
      <c r="B106" s="13"/>
      <c r="C106" s="13"/>
      <c r="D106" s="13"/>
      <c r="E106" s="14"/>
      <c r="F106" s="14"/>
      <c r="G106" s="13"/>
    </row>
    <row r="107" spans="1:7" x14ac:dyDescent="0.25">
      <c r="A107" s="14"/>
      <c r="B107" s="13"/>
      <c r="C107" s="13"/>
      <c r="D107" s="13"/>
      <c r="E107" s="14"/>
      <c r="F107" s="14"/>
      <c r="G107" s="13"/>
    </row>
    <row r="108" spans="1:7" x14ac:dyDescent="0.25">
      <c r="A108" s="14"/>
      <c r="B108" s="13"/>
      <c r="C108" s="13"/>
      <c r="D108" s="13"/>
      <c r="E108" s="14"/>
      <c r="F108" s="14"/>
      <c r="G108" s="13"/>
    </row>
    <row r="109" spans="1:7" x14ac:dyDescent="0.25">
      <c r="A109" s="14"/>
      <c r="B109" s="13"/>
      <c r="C109" s="13"/>
      <c r="D109" s="13"/>
      <c r="E109" s="14"/>
      <c r="F109" s="14"/>
      <c r="G109" s="13"/>
    </row>
    <row r="110" spans="1:7" x14ac:dyDescent="0.25">
      <c r="A110" s="14"/>
      <c r="B110" s="13"/>
      <c r="C110" s="13"/>
      <c r="D110" s="13"/>
      <c r="E110" s="14"/>
      <c r="F110" s="14"/>
      <c r="G110" s="13"/>
    </row>
    <row r="111" spans="1:7" x14ac:dyDescent="0.25">
      <c r="A111" s="14"/>
      <c r="B111" s="13"/>
      <c r="C111" s="13"/>
      <c r="D111" s="13"/>
      <c r="E111" s="14"/>
      <c r="F111" s="14"/>
      <c r="G111" s="13"/>
    </row>
    <row r="112" spans="1:7" x14ac:dyDescent="0.25">
      <c r="A112" s="14"/>
      <c r="B112" s="13"/>
      <c r="C112" s="13"/>
      <c r="D112" s="13"/>
      <c r="E112" s="14"/>
      <c r="F112" s="14"/>
      <c r="G112" s="13"/>
    </row>
    <row r="113" spans="1:7" x14ac:dyDescent="0.25">
      <c r="A113" s="14"/>
      <c r="B113" s="13"/>
      <c r="C113" s="13"/>
      <c r="D113" s="13"/>
      <c r="E113" s="14"/>
      <c r="F113" s="14"/>
      <c r="G113" s="13"/>
    </row>
    <row r="114" spans="1:7" x14ac:dyDescent="0.25">
      <c r="A114" s="14"/>
      <c r="B114" s="13"/>
      <c r="C114" s="13"/>
      <c r="D114" s="13"/>
      <c r="E114" s="14"/>
      <c r="F114" s="14"/>
      <c r="G114" s="13"/>
    </row>
    <row r="115" spans="1:7" x14ac:dyDescent="0.25">
      <c r="A115" s="14"/>
      <c r="B115" s="13"/>
      <c r="C115" s="13"/>
      <c r="D115" s="13"/>
      <c r="E115" s="14"/>
      <c r="F115" s="14"/>
      <c r="G115" s="13"/>
    </row>
    <row r="116" spans="1:7" x14ac:dyDescent="0.25">
      <c r="A116" s="14"/>
      <c r="B116" s="13"/>
      <c r="C116" s="13"/>
      <c r="D116" s="13"/>
      <c r="E116" s="14"/>
      <c r="F116" s="14"/>
      <c r="G116" s="13"/>
    </row>
    <row r="117" spans="1:7" ht="14" x14ac:dyDescent="0.35">
      <c r="A117" s="17"/>
      <c r="B117" s="13"/>
      <c r="C117" s="13"/>
      <c r="D117" s="13"/>
      <c r="E117" s="14"/>
      <c r="F117" s="14"/>
      <c r="G117" s="13"/>
    </row>
    <row r="118" spans="1:7" x14ac:dyDescent="0.25">
      <c r="A118" s="14"/>
      <c r="B118" s="13"/>
      <c r="C118" s="13"/>
      <c r="D118" s="13"/>
      <c r="E118" s="14"/>
      <c r="F118" s="14"/>
      <c r="G118" s="13"/>
    </row>
    <row r="119" spans="1:7" x14ac:dyDescent="0.25">
      <c r="A119" s="14"/>
      <c r="B119" s="13"/>
      <c r="C119" s="13"/>
      <c r="D119" s="13"/>
      <c r="E119" s="14"/>
      <c r="F119" s="14"/>
      <c r="G119" s="13"/>
    </row>
    <row r="120" spans="1:7" x14ac:dyDescent="0.25">
      <c r="A120" s="14"/>
      <c r="B120" s="13"/>
      <c r="C120" s="13"/>
      <c r="D120" s="13"/>
      <c r="E120" s="14"/>
      <c r="F120" s="14"/>
      <c r="G120" s="13"/>
    </row>
    <row r="121" spans="1:7" x14ac:dyDescent="0.25">
      <c r="A121" s="14"/>
      <c r="B121" s="14"/>
      <c r="C121" s="13"/>
      <c r="D121" s="13"/>
      <c r="E121" s="14"/>
      <c r="F121" s="14"/>
      <c r="G121" s="13"/>
    </row>
    <row r="122" spans="1:7" x14ac:dyDescent="0.25">
      <c r="A122" s="14"/>
      <c r="B122" s="14"/>
      <c r="C122" s="13"/>
      <c r="D122" s="13"/>
      <c r="E122" s="14"/>
      <c r="F122" s="14"/>
      <c r="G122" s="13"/>
    </row>
    <row r="123" spans="1:7" x14ac:dyDescent="0.25">
      <c r="A123" s="14"/>
      <c r="B123" s="14"/>
      <c r="C123" s="13"/>
      <c r="D123" s="13"/>
      <c r="E123" s="14"/>
      <c r="F123" s="14"/>
      <c r="G123" s="13"/>
    </row>
    <row r="124" spans="1:7" x14ac:dyDescent="0.25">
      <c r="A124" s="14"/>
      <c r="B124" s="14"/>
      <c r="C124" s="13"/>
      <c r="D124" s="13"/>
      <c r="E124" s="14"/>
      <c r="F124" s="14"/>
      <c r="G124" s="13"/>
    </row>
    <row r="125" spans="1:7" x14ac:dyDescent="0.25">
      <c r="A125" s="14"/>
      <c r="B125" s="14"/>
      <c r="C125" s="13"/>
      <c r="D125" s="13"/>
      <c r="E125" s="14"/>
      <c r="F125" s="14"/>
      <c r="G125" s="13"/>
    </row>
    <row r="126" spans="1:7" x14ac:dyDescent="0.25">
      <c r="A126" s="14"/>
      <c r="B126" s="14"/>
      <c r="C126" s="13"/>
      <c r="D126" s="13"/>
      <c r="E126" s="14"/>
      <c r="F126" s="14"/>
      <c r="G126" s="13"/>
    </row>
    <row r="127" spans="1:7" x14ac:dyDescent="0.25">
      <c r="A127" s="14"/>
      <c r="B127" s="14"/>
      <c r="C127" s="13"/>
      <c r="D127" s="13"/>
      <c r="E127" s="14"/>
      <c r="F127" s="14"/>
      <c r="G127" s="13"/>
    </row>
    <row r="128" spans="1:7" x14ac:dyDescent="0.25">
      <c r="A128" s="20"/>
      <c r="B128" s="14"/>
      <c r="C128" s="14"/>
      <c r="D128" s="14"/>
      <c r="E128" s="14"/>
      <c r="F128" s="14"/>
      <c r="G128" s="14"/>
    </row>
    <row r="129" spans="1:7" x14ac:dyDescent="0.25">
      <c r="A129" s="20"/>
      <c r="B129" s="14"/>
      <c r="C129" s="14"/>
      <c r="D129" s="14"/>
      <c r="E129" s="14"/>
      <c r="F129" s="14"/>
      <c r="G129" s="14"/>
    </row>
  </sheetData>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zoomScale="81" zoomScaleNormal="81" workbookViewId="0">
      <selection activeCell="F20" sqref="F20"/>
    </sheetView>
  </sheetViews>
  <sheetFormatPr defaultColWidth="11.36328125" defaultRowHeight="12.5" x14ac:dyDescent="0.25"/>
  <cols>
    <col min="1" max="1" width="11.6328125" style="1" customWidth="1"/>
    <col min="2" max="2" width="10.7265625" style="16" bestFit="1" customWidth="1"/>
    <col min="3" max="3" width="12.7265625" style="16" customWidth="1"/>
    <col min="4" max="4" width="81.08984375" style="11" customWidth="1"/>
    <col min="5" max="5" width="5" style="16" bestFit="1" customWidth="1"/>
    <col min="6" max="6" width="100.08984375" style="7" bestFit="1" customWidth="1"/>
    <col min="7" max="16384" width="11.36328125" style="1"/>
  </cols>
  <sheetData>
    <row r="1" spans="1:9" s="199" customFormat="1" ht="14.15" customHeight="1" thickBot="1" x14ac:dyDescent="0.35">
      <c r="A1" s="201" t="s">
        <v>80</v>
      </c>
      <c r="B1" s="202"/>
      <c r="C1" s="202"/>
      <c r="D1" s="203"/>
      <c r="E1" s="204"/>
      <c r="F1" s="205"/>
      <c r="G1" s="206"/>
      <c r="H1" s="206"/>
      <c r="I1" s="206"/>
    </row>
    <row r="2" spans="1:9" s="110" customFormat="1" ht="14.15" customHeight="1" x14ac:dyDescent="0.3">
      <c r="A2" s="105" t="s">
        <v>16</v>
      </c>
      <c r="B2" s="106" t="s">
        <v>77</v>
      </c>
      <c r="C2" s="106" t="s">
        <v>76</v>
      </c>
      <c r="D2" s="107" t="s">
        <v>20</v>
      </c>
      <c r="E2" s="108"/>
      <c r="F2" s="108"/>
      <c r="G2" s="108"/>
      <c r="H2" s="109"/>
      <c r="I2" s="109"/>
    </row>
    <row r="3" spans="1:9" s="33" customFormat="1" ht="14.15" customHeight="1" thickBot="1" x14ac:dyDescent="0.35">
      <c r="A3" s="143"/>
      <c r="B3" s="145">
        <v>1</v>
      </c>
      <c r="C3" s="144">
        <v>30</v>
      </c>
      <c r="D3" s="146"/>
      <c r="E3" s="95"/>
      <c r="F3" s="95"/>
      <c r="G3" s="95"/>
      <c r="H3" s="94"/>
      <c r="I3" s="94"/>
    </row>
    <row r="4" spans="1:9" s="109" customFormat="1" ht="13.5" customHeight="1" thickBot="1" x14ac:dyDescent="0.35">
      <c r="A4" s="166" t="s">
        <v>104</v>
      </c>
      <c r="B4" s="106">
        <v>100</v>
      </c>
      <c r="C4" s="106">
        <v>30</v>
      </c>
      <c r="D4" s="168"/>
    </row>
    <row r="5" spans="1:9" s="36" customFormat="1" ht="14.15" customHeight="1" thickBot="1" x14ac:dyDescent="0.35">
      <c r="A5" s="34" t="s">
        <v>103</v>
      </c>
      <c r="B5" s="106">
        <v>100</v>
      </c>
      <c r="C5" s="106">
        <v>30</v>
      </c>
      <c r="D5" s="40"/>
    </row>
    <row r="6" spans="1:9" s="36" customFormat="1" ht="14.15" customHeight="1" thickBot="1" x14ac:dyDescent="0.35">
      <c r="A6" s="34" t="s">
        <v>198</v>
      </c>
      <c r="B6" s="106">
        <v>100</v>
      </c>
      <c r="C6" s="106">
        <v>30</v>
      </c>
      <c r="D6" s="40"/>
    </row>
    <row r="7" spans="1:9" s="36" customFormat="1" ht="14.15" customHeight="1" thickBot="1" x14ac:dyDescent="0.35">
      <c r="A7" s="34" t="s">
        <v>96</v>
      </c>
      <c r="B7" s="106">
        <v>100</v>
      </c>
      <c r="C7" s="106">
        <v>30</v>
      </c>
      <c r="D7" s="40"/>
    </row>
    <row r="8" spans="1:9" s="36" customFormat="1" ht="14.15" customHeight="1" thickBot="1" x14ac:dyDescent="0.35">
      <c r="A8" s="34"/>
      <c r="B8" s="106">
        <v>100</v>
      </c>
      <c r="C8" s="106">
        <v>30</v>
      </c>
      <c r="D8" s="40"/>
    </row>
    <row r="9" spans="1:9" s="36" customFormat="1" ht="14.15" customHeight="1" thickBot="1" x14ac:dyDescent="0.35">
      <c r="A9" s="34" t="s">
        <v>84</v>
      </c>
      <c r="B9" s="106">
        <v>100</v>
      </c>
      <c r="C9" s="106">
        <v>30</v>
      </c>
      <c r="D9" s="40"/>
    </row>
    <row r="10" spans="1:9" s="36" customFormat="1" ht="14.15" customHeight="1" thickBot="1" x14ac:dyDescent="0.35">
      <c r="A10" s="34"/>
      <c r="B10" s="106">
        <v>100</v>
      </c>
      <c r="C10" s="106">
        <v>30</v>
      </c>
      <c r="D10" s="40"/>
    </row>
    <row r="11" spans="1:9" s="36" customFormat="1" ht="14.15" customHeight="1" thickBot="1" x14ac:dyDescent="0.35">
      <c r="A11" s="34" t="s">
        <v>89</v>
      </c>
      <c r="B11" s="106">
        <v>100</v>
      </c>
      <c r="C11" s="106">
        <v>30</v>
      </c>
      <c r="D11" s="40"/>
    </row>
    <row r="12" spans="1:9" s="36" customFormat="1" ht="14.15" customHeight="1" thickBot="1" x14ac:dyDescent="0.35">
      <c r="A12" s="34" t="s">
        <v>100</v>
      </c>
      <c r="B12" s="106">
        <v>100</v>
      </c>
      <c r="C12" s="106">
        <v>30</v>
      </c>
      <c r="D12" s="40"/>
    </row>
    <row r="13" spans="1:9" s="36" customFormat="1" ht="14.15" customHeight="1" thickBot="1" x14ac:dyDescent="0.35">
      <c r="A13" s="35" t="s">
        <v>91</v>
      </c>
      <c r="B13" s="106">
        <v>100</v>
      </c>
      <c r="C13" s="106">
        <v>30</v>
      </c>
      <c r="D13" s="40"/>
    </row>
    <row r="14" spans="1:9" s="36" customFormat="1" ht="14.15" customHeight="1" thickBot="1" x14ac:dyDescent="0.35">
      <c r="A14" s="34" t="s">
        <v>82</v>
      </c>
      <c r="B14" s="106">
        <v>100</v>
      </c>
      <c r="C14" s="106">
        <v>30</v>
      </c>
      <c r="D14" s="44"/>
    </row>
    <row r="15" spans="1:9" s="36" customFormat="1" ht="14.15" customHeight="1" thickBot="1" x14ac:dyDescent="0.35">
      <c r="A15" s="35" t="s">
        <v>85</v>
      </c>
      <c r="B15" s="106">
        <v>100</v>
      </c>
      <c r="C15" s="106">
        <v>30</v>
      </c>
      <c r="D15" s="40"/>
    </row>
    <row r="16" spans="1:9" s="36" customFormat="1" ht="14.15" customHeight="1" thickBot="1" x14ac:dyDescent="0.35">
      <c r="A16" s="35" t="s">
        <v>94</v>
      </c>
      <c r="B16" s="106">
        <v>100</v>
      </c>
      <c r="C16" s="106">
        <v>30</v>
      </c>
      <c r="D16" s="40"/>
    </row>
    <row r="17" spans="1:4" s="36" customFormat="1" ht="14.15" customHeight="1" thickBot="1" x14ac:dyDescent="0.35">
      <c r="A17" s="35" t="s">
        <v>90</v>
      </c>
      <c r="B17" s="106">
        <v>100</v>
      </c>
      <c r="C17" s="106">
        <v>30</v>
      </c>
    </row>
    <row r="18" spans="1:4" s="36" customFormat="1" ht="14.15" customHeight="1" thickBot="1" x14ac:dyDescent="0.35">
      <c r="A18" s="35" t="s">
        <v>98</v>
      </c>
      <c r="B18" s="106">
        <v>100</v>
      </c>
      <c r="C18" s="106">
        <v>30</v>
      </c>
      <c r="D18" s="40"/>
    </row>
    <row r="19" spans="1:4" s="36" customFormat="1" ht="14.15" customHeight="1" thickBot="1" x14ac:dyDescent="0.35">
      <c r="A19" s="35" t="s">
        <v>88</v>
      </c>
      <c r="B19" s="106">
        <v>100</v>
      </c>
      <c r="C19" s="106">
        <v>30</v>
      </c>
      <c r="D19" s="40"/>
    </row>
    <row r="20" spans="1:4" s="36" customFormat="1" ht="14.15" customHeight="1" thickBot="1" x14ac:dyDescent="0.35">
      <c r="A20" s="34" t="s">
        <v>95</v>
      </c>
      <c r="B20" s="106">
        <v>100</v>
      </c>
      <c r="C20" s="106">
        <v>30</v>
      </c>
      <c r="D20" s="40"/>
    </row>
    <row r="21" spans="1:4" s="36" customFormat="1" ht="14.15" customHeight="1" thickBot="1" x14ac:dyDescent="0.35">
      <c r="A21" s="35" t="s">
        <v>102</v>
      </c>
      <c r="B21" s="106">
        <v>100</v>
      </c>
      <c r="C21" s="106">
        <v>30</v>
      </c>
      <c r="D21" s="40"/>
    </row>
    <row r="22" spans="1:4" s="36" customFormat="1" ht="14.15" customHeight="1" thickBot="1" x14ac:dyDescent="0.35">
      <c r="A22" s="35" t="s">
        <v>81</v>
      </c>
      <c r="B22" s="106">
        <v>100</v>
      </c>
      <c r="C22" s="106">
        <v>30</v>
      </c>
      <c r="D22" s="40"/>
    </row>
    <row r="23" spans="1:4" s="36" customFormat="1" ht="14.15" customHeight="1" thickBot="1" x14ac:dyDescent="0.35">
      <c r="A23" s="35" t="s">
        <v>97</v>
      </c>
      <c r="B23" s="106">
        <v>100</v>
      </c>
      <c r="C23" s="106">
        <v>30</v>
      </c>
      <c r="D23" s="40"/>
    </row>
    <row r="24" spans="1:4" s="36" customFormat="1" ht="14.15" customHeight="1" thickBot="1" x14ac:dyDescent="0.35">
      <c r="A24" s="35" t="s">
        <v>93</v>
      </c>
      <c r="B24" s="106">
        <v>100</v>
      </c>
      <c r="C24" s="106">
        <v>30</v>
      </c>
      <c r="D24" s="40"/>
    </row>
    <row r="25" spans="1:4" s="36" customFormat="1" ht="14.15" customHeight="1" thickBot="1" x14ac:dyDescent="0.35">
      <c r="A25" s="34" t="s">
        <v>86</v>
      </c>
      <c r="B25" s="106">
        <v>100</v>
      </c>
      <c r="C25" s="106">
        <v>30</v>
      </c>
      <c r="D25" s="40"/>
    </row>
    <row r="26" spans="1:4" s="36" customFormat="1" ht="14.15" customHeight="1" thickBot="1" x14ac:dyDescent="0.35">
      <c r="A26" s="34" t="s">
        <v>92</v>
      </c>
      <c r="B26" s="106">
        <v>100</v>
      </c>
      <c r="C26" s="106">
        <v>30</v>
      </c>
      <c r="D26" s="40"/>
    </row>
    <row r="27" spans="1:4" s="36" customFormat="1" ht="14.15" customHeight="1" thickBot="1" x14ac:dyDescent="0.35">
      <c r="A27" s="34" t="s">
        <v>105</v>
      </c>
      <c r="B27" s="106">
        <v>100</v>
      </c>
      <c r="C27" s="106">
        <v>30</v>
      </c>
      <c r="D27" s="40"/>
    </row>
    <row r="28" spans="1:4" s="36" customFormat="1" ht="14.15" customHeight="1" thickBot="1" x14ac:dyDescent="0.35">
      <c r="A28" s="34" t="s">
        <v>101</v>
      </c>
      <c r="B28" s="106">
        <v>100</v>
      </c>
      <c r="C28" s="106">
        <v>30</v>
      </c>
      <c r="D28" s="40"/>
    </row>
    <row r="29" spans="1:4" s="36" customFormat="1" ht="13.5" customHeight="1" thickBot="1" x14ac:dyDescent="0.35">
      <c r="A29" s="35" t="s">
        <v>87</v>
      </c>
      <c r="B29" s="106">
        <v>100</v>
      </c>
      <c r="C29" s="106">
        <v>30</v>
      </c>
      <c r="D29" s="40"/>
    </row>
    <row r="30" spans="1:4" s="36" customFormat="1" ht="14.15" customHeight="1" thickBot="1" x14ac:dyDescent="0.35">
      <c r="A30" s="34" t="s">
        <v>83</v>
      </c>
      <c r="B30" s="106">
        <v>100</v>
      </c>
      <c r="C30" s="106">
        <v>30</v>
      </c>
      <c r="D30" s="40"/>
    </row>
    <row r="31" spans="1:4" s="36" customFormat="1" ht="14.15" customHeight="1" thickBot="1" x14ac:dyDescent="0.35">
      <c r="A31" s="35" t="s">
        <v>99</v>
      </c>
      <c r="B31" s="106">
        <v>100</v>
      </c>
      <c r="C31" s="106">
        <v>30</v>
      </c>
      <c r="D31" s="40"/>
    </row>
    <row r="32" spans="1:4" s="112" customFormat="1" ht="14.15" customHeight="1" thickBot="1" x14ac:dyDescent="0.35">
      <c r="A32" s="134" t="s">
        <v>84</v>
      </c>
      <c r="B32" s="106">
        <v>100</v>
      </c>
      <c r="C32" s="106">
        <v>30</v>
      </c>
      <c r="D32" s="131"/>
    </row>
    <row r="33" spans="1:9" s="2" customFormat="1" ht="13.5" customHeight="1" x14ac:dyDescent="0.25">
      <c r="A33" s="7"/>
      <c r="B33" s="14"/>
      <c r="C33" s="14"/>
      <c r="D33" s="11"/>
      <c r="E33" s="14"/>
      <c r="F33" s="7"/>
    </row>
    <row r="34" spans="1:9" s="2" customFormat="1" ht="13.5" customHeight="1" x14ac:dyDescent="0.25">
      <c r="A34" s="7"/>
      <c r="B34" s="14"/>
      <c r="C34" s="14"/>
      <c r="D34" s="11"/>
      <c r="E34" s="14"/>
      <c r="F34" s="7"/>
    </row>
    <row r="35" spans="1:9" s="2" customFormat="1" ht="13.5" customHeight="1" x14ac:dyDescent="0.25">
      <c r="A35" s="7"/>
      <c r="B35" s="14"/>
      <c r="C35" s="14"/>
      <c r="D35" s="11"/>
      <c r="E35" s="14"/>
      <c r="F35" s="7"/>
    </row>
    <row r="36" spans="1:9" s="2" customFormat="1" ht="13.5" customHeight="1" x14ac:dyDescent="0.25">
      <c r="A36" s="7"/>
      <c r="B36" s="14"/>
      <c r="C36" s="14"/>
      <c r="D36" s="11"/>
      <c r="E36" s="14"/>
      <c r="F36" s="7"/>
    </row>
    <row r="37" spans="1:9" s="2" customFormat="1" ht="13.5" customHeight="1" x14ac:dyDescent="0.25">
      <c r="A37" s="7"/>
      <c r="B37" s="14"/>
      <c r="C37" s="14"/>
      <c r="D37" s="11"/>
      <c r="E37" s="11"/>
    </row>
    <row r="38" spans="1:9" s="2" customFormat="1" ht="13.5" customHeight="1" x14ac:dyDescent="0.25">
      <c r="A38" s="7"/>
      <c r="B38" s="14"/>
      <c r="C38" s="14"/>
      <c r="D38" s="11"/>
      <c r="E38" s="14"/>
      <c r="F38" s="7"/>
    </row>
    <row r="39" spans="1:9" s="2" customFormat="1" ht="13.5" customHeight="1" x14ac:dyDescent="0.25">
      <c r="A39" s="7"/>
      <c r="B39" s="14"/>
      <c r="C39" s="14"/>
      <c r="D39" s="11"/>
      <c r="E39" s="14"/>
      <c r="F39" s="7"/>
    </row>
    <row r="40" spans="1:9" s="2" customFormat="1" ht="13.5" customHeight="1" x14ac:dyDescent="0.25">
      <c r="A40" s="7"/>
      <c r="B40" s="14"/>
      <c r="C40" s="14"/>
      <c r="D40" s="11"/>
      <c r="E40" s="14"/>
      <c r="F40" s="7"/>
    </row>
    <row r="41" spans="1:9" s="2" customFormat="1" ht="13.5" customHeight="1" x14ac:dyDescent="0.25">
      <c r="A41" s="1"/>
      <c r="B41" s="14"/>
      <c r="C41" s="14"/>
      <c r="D41" s="30"/>
      <c r="E41" s="19"/>
      <c r="F41" s="5"/>
    </row>
    <row r="42" spans="1:9" s="2" customFormat="1" ht="13.5" customHeight="1" x14ac:dyDescent="0.3">
      <c r="A42" s="6"/>
      <c r="B42" s="16"/>
      <c r="C42" s="16"/>
      <c r="D42" s="30"/>
      <c r="E42" s="19"/>
      <c r="F42" s="5"/>
    </row>
    <row r="43" spans="1:9" s="2" customFormat="1" ht="13.5" customHeight="1" x14ac:dyDescent="0.25">
      <c r="B43" s="13"/>
      <c r="C43" s="13"/>
      <c r="D43" s="30"/>
      <c r="E43" s="13"/>
      <c r="F43" s="5"/>
      <c r="G43" s="3"/>
      <c r="H43" s="4"/>
      <c r="I43" s="4"/>
    </row>
    <row r="44" spans="1:9" s="2" customFormat="1" ht="13.5" customHeight="1" x14ac:dyDescent="0.25">
      <c r="A44" s="1"/>
      <c r="B44" s="13"/>
      <c r="C44" s="13"/>
      <c r="D44" s="11"/>
      <c r="E44" s="14"/>
      <c r="F44" s="7"/>
      <c r="G44" s="4"/>
      <c r="H44" s="4"/>
      <c r="I44" s="4"/>
    </row>
    <row r="45" spans="1:9" ht="13.5" customHeight="1" x14ac:dyDescent="0.25">
      <c r="A45" s="2"/>
      <c r="B45" s="13"/>
      <c r="C45" s="13"/>
      <c r="E45" s="14"/>
      <c r="F45" s="5"/>
      <c r="G45" s="4"/>
      <c r="H45" s="4"/>
      <c r="I45" s="4"/>
    </row>
    <row r="46" spans="1:9" s="2" customFormat="1" ht="13.5" customHeight="1" x14ac:dyDescent="0.25">
      <c r="B46" s="14"/>
      <c r="C46" s="14"/>
      <c r="D46" s="11"/>
      <c r="E46" s="14"/>
      <c r="F46" s="1"/>
    </row>
    <row r="47" spans="1:9" s="2" customFormat="1" ht="13.5" customHeight="1" x14ac:dyDescent="0.25">
      <c r="B47" s="14"/>
      <c r="C47" s="14"/>
      <c r="D47" s="11"/>
      <c r="E47" s="14"/>
    </row>
    <row r="48" spans="1:9" s="2" customFormat="1" ht="13.5" customHeight="1" x14ac:dyDescent="0.25">
      <c r="B48" s="14"/>
      <c r="C48" s="14"/>
      <c r="D48" s="11"/>
      <c r="E48" s="14"/>
      <c r="F48" s="1"/>
    </row>
    <row r="49" spans="1:6" s="2" customFormat="1" ht="13.5" customHeight="1" x14ac:dyDescent="0.25">
      <c r="B49" s="14"/>
      <c r="C49" s="14"/>
      <c r="D49" s="11"/>
      <c r="E49" s="14"/>
      <c r="F49" s="1"/>
    </row>
    <row r="50" spans="1:6" s="2" customFormat="1" ht="13.5" customHeight="1" x14ac:dyDescent="0.25">
      <c r="B50" s="14"/>
      <c r="C50" s="14"/>
      <c r="D50" s="11"/>
      <c r="E50" s="14"/>
      <c r="F50" s="1"/>
    </row>
    <row r="51" spans="1:6" s="2" customFormat="1" ht="13.5" customHeight="1" x14ac:dyDescent="0.25">
      <c r="B51" s="14"/>
      <c r="C51" s="14"/>
      <c r="D51" s="11"/>
      <c r="E51" s="14"/>
      <c r="F51" s="1"/>
    </row>
    <row r="52" spans="1:6" s="2" customFormat="1" ht="13.5" customHeight="1" x14ac:dyDescent="0.25">
      <c r="A52" s="1"/>
      <c r="B52" s="14"/>
      <c r="C52" s="14"/>
      <c r="D52" s="11"/>
      <c r="E52" s="14"/>
      <c r="F52" s="1"/>
    </row>
    <row r="53" spans="1:6" s="2" customFormat="1" ht="13.5" customHeight="1" x14ac:dyDescent="0.25">
      <c r="B53" s="14"/>
      <c r="C53" s="14"/>
      <c r="D53" s="11"/>
      <c r="E53" s="14"/>
      <c r="F53" s="1"/>
    </row>
    <row r="54" spans="1:6" s="2" customFormat="1" ht="13.5" customHeight="1" x14ac:dyDescent="0.25">
      <c r="B54" s="14"/>
      <c r="C54" s="14"/>
      <c r="D54" s="11"/>
      <c r="E54" s="14"/>
      <c r="F54" s="1"/>
    </row>
    <row r="55" spans="1:6" s="2" customFormat="1" ht="13.5" customHeight="1" x14ac:dyDescent="0.25">
      <c r="B55" s="14"/>
      <c r="C55" s="14"/>
      <c r="D55" s="11"/>
      <c r="E55" s="14"/>
    </row>
    <row r="56" spans="1:6" s="2" customFormat="1" ht="13.5" customHeight="1" x14ac:dyDescent="0.25">
      <c r="B56" s="14"/>
      <c r="C56" s="14"/>
      <c r="D56" s="11"/>
      <c r="E56" s="14"/>
    </row>
    <row r="57" spans="1:6" s="2" customFormat="1" ht="13.5" customHeight="1" x14ac:dyDescent="0.25">
      <c r="B57" s="14"/>
      <c r="C57" s="14"/>
      <c r="D57" s="11"/>
      <c r="E57" s="14"/>
    </row>
    <row r="58" spans="1:6" s="2" customFormat="1" ht="13.5" customHeight="1" x14ac:dyDescent="0.25">
      <c r="B58" s="14"/>
      <c r="C58" s="14"/>
      <c r="D58" s="11"/>
      <c r="E58" s="14"/>
    </row>
    <row r="59" spans="1:6" s="2" customFormat="1" ht="13.5" customHeight="1" x14ac:dyDescent="0.25">
      <c r="B59" s="14"/>
      <c r="C59" s="14"/>
      <c r="D59" s="11"/>
      <c r="E59" s="14"/>
      <c r="F59" s="1"/>
    </row>
    <row r="60" spans="1:6" s="2" customFormat="1" ht="13.5" customHeight="1" x14ac:dyDescent="0.25">
      <c r="A60" s="1"/>
      <c r="B60" s="14"/>
      <c r="C60" s="14"/>
      <c r="D60" s="11"/>
      <c r="E60" s="14"/>
      <c r="F60" s="1"/>
    </row>
    <row r="61" spans="1:6" s="2" customFormat="1" ht="13.5" customHeight="1" x14ac:dyDescent="0.25">
      <c r="B61" s="14"/>
      <c r="C61" s="14"/>
      <c r="D61" s="11"/>
      <c r="E61" s="14"/>
      <c r="F61" s="1"/>
    </row>
    <row r="62" spans="1:6" s="2" customFormat="1" ht="13.5" customHeight="1" x14ac:dyDescent="0.25">
      <c r="B62" s="14"/>
      <c r="C62" s="14"/>
      <c r="D62" s="11"/>
      <c r="E62" s="14"/>
      <c r="F62" s="1"/>
    </row>
    <row r="63" spans="1:6" s="2" customFormat="1" ht="13.5" customHeight="1" x14ac:dyDescent="0.25">
      <c r="B63" s="14"/>
      <c r="C63" s="14"/>
      <c r="D63" s="11"/>
      <c r="E63" s="14"/>
      <c r="F63" s="1"/>
    </row>
    <row r="64" spans="1:6" s="2" customFormat="1" ht="13.5" customHeight="1" x14ac:dyDescent="0.25">
      <c r="B64" s="14"/>
      <c r="C64" s="14"/>
      <c r="D64" s="11"/>
      <c r="E64" s="14"/>
      <c r="F64" s="1"/>
    </row>
    <row r="65" spans="1:9" s="2" customFormat="1" ht="13.5" customHeight="1" x14ac:dyDescent="0.25">
      <c r="B65" s="14"/>
      <c r="C65" s="14"/>
      <c r="D65" s="11"/>
      <c r="E65" s="14"/>
    </row>
    <row r="66" spans="1:9" s="2" customFormat="1" ht="13.5" customHeight="1" x14ac:dyDescent="0.25">
      <c r="B66" s="14"/>
      <c r="C66" s="14"/>
      <c r="D66" s="11"/>
      <c r="E66" s="14"/>
      <c r="F66" s="18"/>
    </row>
    <row r="67" spans="1:9" s="2" customFormat="1" ht="13.5" customHeight="1" x14ac:dyDescent="0.25">
      <c r="B67" s="14"/>
      <c r="C67" s="14"/>
      <c r="D67" s="11"/>
      <c r="E67" s="14"/>
      <c r="F67" s="1"/>
    </row>
    <row r="68" spans="1:9" s="2" customFormat="1" ht="13.5" customHeight="1" x14ac:dyDescent="0.25">
      <c r="B68" s="14"/>
      <c r="C68" s="14"/>
      <c r="D68" s="11"/>
      <c r="E68" s="14"/>
      <c r="F68" s="1"/>
    </row>
    <row r="69" spans="1:9" s="2" customFormat="1" ht="13.5" customHeight="1" x14ac:dyDescent="0.25">
      <c r="A69" s="1"/>
      <c r="B69" s="14"/>
      <c r="C69" s="14"/>
      <c r="D69" s="11"/>
      <c r="E69" s="14"/>
    </row>
    <row r="70" spans="1:9" s="2" customFormat="1" ht="13.5" customHeight="1" x14ac:dyDescent="0.25">
      <c r="A70" s="1"/>
      <c r="B70" s="14"/>
      <c r="C70" s="14"/>
      <c r="D70" s="11"/>
      <c r="E70" s="14"/>
    </row>
    <row r="71" spans="1:9" ht="13.5" customHeight="1" x14ac:dyDescent="0.25">
      <c r="D71" s="30"/>
    </row>
    <row r="72" spans="1:9" ht="13.5" customHeight="1" x14ac:dyDescent="0.3">
      <c r="A72" s="6"/>
      <c r="F72" s="5"/>
    </row>
    <row r="73" spans="1:9" ht="13.5" customHeight="1" x14ac:dyDescent="0.25">
      <c r="A73" s="2"/>
      <c r="B73" s="13"/>
      <c r="C73" s="13"/>
      <c r="D73" s="30"/>
      <c r="E73" s="13"/>
      <c r="F73" s="5"/>
      <c r="G73" s="3"/>
      <c r="H73" s="4"/>
      <c r="I73" s="7"/>
    </row>
    <row r="74" spans="1:9" s="2" customFormat="1" ht="13.5" customHeight="1" x14ac:dyDescent="0.25">
      <c r="A74" s="1"/>
      <c r="B74" s="13"/>
      <c r="C74" s="13"/>
      <c r="D74" s="11"/>
      <c r="E74" s="14"/>
      <c r="F74" s="7"/>
      <c r="G74" s="4"/>
      <c r="H74" s="4"/>
      <c r="I74" s="5"/>
    </row>
    <row r="75" spans="1:9" s="2" customFormat="1" ht="13.5" customHeight="1" x14ac:dyDescent="0.25">
      <c r="A75" s="1"/>
      <c r="B75" s="14"/>
      <c r="C75" s="14"/>
      <c r="D75" s="30"/>
      <c r="E75" s="13"/>
      <c r="F75" s="7"/>
      <c r="G75" s="4"/>
      <c r="H75" s="4"/>
      <c r="I75" s="7"/>
    </row>
    <row r="76" spans="1:9" s="2" customFormat="1" ht="13.5" customHeight="1" x14ac:dyDescent="0.25">
      <c r="A76" s="1"/>
      <c r="B76" s="14"/>
      <c r="C76" s="14"/>
      <c r="D76" s="30"/>
      <c r="E76" s="13"/>
      <c r="F76" s="7"/>
      <c r="G76" s="4"/>
      <c r="H76" s="4"/>
      <c r="I76" s="7"/>
    </row>
    <row r="77" spans="1:9" s="2" customFormat="1" ht="13.5" customHeight="1" x14ac:dyDescent="0.25">
      <c r="A77" s="1"/>
      <c r="B77" s="14"/>
      <c r="C77" s="14"/>
      <c r="D77" s="30"/>
      <c r="E77" s="13"/>
      <c r="F77" s="7"/>
      <c r="G77" s="4"/>
      <c r="H77" s="4"/>
      <c r="I77" s="7"/>
    </row>
    <row r="78" spans="1:9" s="2" customFormat="1" ht="13.5" customHeight="1" x14ac:dyDescent="0.25">
      <c r="A78" s="1"/>
      <c r="B78" s="14"/>
      <c r="C78" s="14"/>
      <c r="D78" s="30"/>
      <c r="E78" s="13"/>
      <c r="F78" s="7"/>
      <c r="G78" s="4"/>
      <c r="H78" s="4"/>
      <c r="I78" s="7"/>
    </row>
    <row r="79" spans="1:9" s="2" customFormat="1" ht="13.5" customHeight="1" x14ac:dyDescent="0.25">
      <c r="A79" s="1"/>
      <c r="B79" s="14"/>
      <c r="C79" s="14"/>
      <c r="D79" s="30"/>
      <c r="E79" s="13"/>
      <c r="F79" s="7"/>
      <c r="G79" s="4"/>
      <c r="H79" s="4"/>
      <c r="I79" s="7"/>
    </row>
    <row r="80" spans="1:9" s="2" customFormat="1" ht="13.5" customHeight="1" x14ac:dyDescent="0.25">
      <c r="A80" s="1"/>
      <c r="B80" s="14"/>
      <c r="C80" s="14"/>
      <c r="D80" s="30"/>
      <c r="E80" s="13"/>
      <c r="F80" s="5"/>
      <c r="G80" s="4"/>
      <c r="H80" s="4"/>
      <c r="I80" s="7"/>
    </row>
    <row r="81" spans="1:9" s="2" customFormat="1" ht="13.5" customHeight="1" x14ac:dyDescent="0.25">
      <c r="A81" s="1"/>
      <c r="B81" s="14"/>
      <c r="C81" s="14"/>
      <c r="D81" s="30"/>
      <c r="E81" s="13"/>
      <c r="F81" s="7"/>
      <c r="G81" s="4"/>
      <c r="H81" s="4"/>
      <c r="I81" s="7"/>
    </row>
    <row r="82" spans="1:9" s="2" customFormat="1" ht="13.5" customHeight="1" x14ac:dyDescent="0.25">
      <c r="A82" s="1"/>
      <c r="B82" s="14"/>
      <c r="C82" s="14"/>
      <c r="D82" s="30"/>
      <c r="E82" s="13"/>
      <c r="F82" s="7"/>
      <c r="G82" s="4"/>
      <c r="H82" s="4"/>
      <c r="I82" s="7"/>
    </row>
    <row r="83" spans="1:9" s="2" customFormat="1" ht="13.5" customHeight="1" x14ac:dyDescent="0.25">
      <c r="A83" s="1"/>
      <c r="B83" s="14"/>
      <c r="C83" s="14"/>
      <c r="D83" s="30"/>
      <c r="E83" s="13"/>
      <c r="F83" s="7"/>
      <c r="G83" s="4"/>
      <c r="H83" s="4"/>
      <c r="I83" s="7"/>
    </row>
    <row r="84" spans="1:9" s="2" customFormat="1" ht="13.5" customHeight="1" x14ac:dyDescent="0.25">
      <c r="A84" s="1"/>
      <c r="B84" s="14"/>
      <c r="C84" s="14"/>
      <c r="D84" s="30"/>
      <c r="E84" s="13"/>
      <c r="F84" s="7"/>
      <c r="G84" s="4"/>
      <c r="H84" s="4"/>
      <c r="I84" s="7"/>
    </row>
    <row r="85" spans="1:9" s="2" customFormat="1" ht="13.5" customHeight="1" x14ac:dyDescent="0.25">
      <c r="A85" s="1"/>
      <c r="B85" s="14"/>
      <c r="C85" s="14"/>
      <c r="D85" s="30"/>
      <c r="E85" s="13"/>
      <c r="F85" s="7"/>
      <c r="G85" s="4"/>
      <c r="H85" s="4"/>
      <c r="I85" s="7"/>
    </row>
    <row r="86" spans="1:9" s="2" customFormat="1" ht="13.5" customHeight="1" x14ac:dyDescent="0.25">
      <c r="A86" s="1"/>
      <c r="B86" s="14"/>
      <c r="C86" s="14"/>
      <c r="D86" s="30"/>
      <c r="E86" s="13"/>
      <c r="F86" s="5"/>
      <c r="G86" s="4"/>
      <c r="H86" s="4"/>
      <c r="I86" s="7"/>
    </row>
    <row r="87" spans="1:9" s="2" customFormat="1" ht="13.5" customHeight="1" x14ac:dyDescent="0.25">
      <c r="A87" s="1"/>
      <c r="B87" s="14"/>
      <c r="C87" s="14"/>
      <c r="D87" s="30"/>
      <c r="E87" s="13"/>
      <c r="F87" s="7"/>
      <c r="G87" s="4"/>
      <c r="H87" s="4"/>
      <c r="I87" s="7"/>
    </row>
    <row r="88" spans="1:9" s="2" customFormat="1" ht="13.5" customHeight="1" x14ac:dyDescent="0.25">
      <c r="A88" s="1"/>
      <c r="B88" s="14"/>
      <c r="C88" s="14"/>
      <c r="D88" s="30"/>
      <c r="E88" s="13"/>
      <c r="F88" s="5"/>
      <c r="G88" s="4"/>
      <c r="H88" s="4"/>
      <c r="I88" s="5"/>
    </row>
    <row r="89" spans="1:9" s="2" customFormat="1" ht="13.5" customHeight="1" x14ac:dyDescent="0.25">
      <c r="A89" s="1"/>
      <c r="B89" s="14"/>
      <c r="C89" s="14"/>
      <c r="D89" s="30"/>
      <c r="E89" s="13"/>
      <c r="F89" s="5"/>
      <c r="G89" s="4"/>
      <c r="H89" s="4"/>
      <c r="I89" s="7"/>
    </row>
    <row r="90" spans="1:9" s="2" customFormat="1" ht="13.5" customHeight="1" x14ac:dyDescent="0.25">
      <c r="A90" s="1"/>
      <c r="B90" s="14"/>
      <c r="C90" s="14"/>
      <c r="D90" s="30"/>
      <c r="E90" s="13"/>
      <c r="F90" s="7"/>
      <c r="G90" s="4"/>
      <c r="H90" s="4"/>
      <c r="I90" s="7"/>
    </row>
    <row r="91" spans="1:9" s="2" customFormat="1" ht="13.5" customHeight="1" x14ac:dyDescent="0.25">
      <c r="A91" s="1"/>
      <c r="B91" s="14"/>
      <c r="C91" s="14"/>
      <c r="D91" s="30"/>
      <c r="E91" s="13"/>
      <c r="F91" s="7"/>
    </row>
    <row r="92" spans="1:9" s="2" customFormat="1" ht="13.5" customHeight="1" x14ac:dyDescent="0.25">
      <c r="A92" s="1"/>
      <c r="B92" s="14"/>
      <c r="C92" s="14"/>
      <c r="D92" s="30"/>
      <c r="E92" s="13"/>
      <c r="F92" s="7"/>
      <c r="G92" s="4"/>
      <c r="H92" s="4"/>
      <c r="I92" s="7"/>
    </row>
    <row r="93" spans="1:9" s="2" customFormat="1" ht="13.5" customHeight="1" x14ac:dyDescent="0.25">
      <c r="A93" s="1"/>
      <c r="B93" s="14"/>
      <c r="C93" s="14"/>
      <c r="D93" s="30"/>
      <c r="E93" s="13"/>
      <c r="F93" s="7"/>
      <c r="G93" s="4"/>
      <c r="H93" s="4"/>
      <c r="I93" s="7"/>
    </row>
    <row r="94" spans="1:9" s="2" customFormat="1" ht="13.5" customHeight="1" x14ac:dyDescent="0.25">
      <c r="A94" s="1"/>
      <c r="B94" s="14"/>
      <c r="C94" s="14"/>
      <c r="D94" s="30"/>
      <c r="E94" s="13"/>
      <c r="F94" s="7"/>
      <c r="G94" s="4"/>
      <c r="H94" s="4"/>
      <c r="I94" s="7"/>
    </row>
    <row r="95" spans="1:9" s="2" customFormat="1" ht="13.5" customHeight="1" x14ac:dyDescent="0.25">
      <c r="A95" s="1"/>
      <c r="B95" s="14"/>
      <c r="C95" s="14"/>
      <c r="D95" s="30"/>
      <c r="E95" s="13"/>
      <c r="F95" s="7"/>
      <c r="G95" s="4"/>
      <c r="H95" s="4"/>
      <c r="I95" s="7"/>
    </row>
    <row r="96" spans="1:9" s="2" customFormat="1" ht="13.5" customHeight="1" x14ac:dyDescent="0.25">
      <c r="A96" s="1"/>
      <c r="B96" s="14"/>
      <c r="C96" s="14"/>
      <c r="D96" s="30"/>
      <c r="E96" s="13"/>
      <c r="F96" s="5"/>
      <c r="G96" s="4"/>
      <c r="H96" s="4"/>
      <c r="I96" s="7"/>
    </row>
    <row r="97" spans="1:9" s="2" customFormat="1" ht="13.5" customHeight="1" x14ac:dyDescent="0.25">
      <c r="A97" s="1"/>
      <c r="B97" s="14"/>
      <c r="C97" s="14"/>
      <c r="D97" s="30"/>
      <c r="E97" s="13"/>
      <c r="F97" s="7"/>
      <c r="G97" s="4"/>
      <c r="H97" s="4"/>
      <c r="I97" s="7"/>
    </row>
    <row r="98" spans="1:9" s="2" customFormat="1" ht="13.5" customHeight="1" x14ac:dyDescent="0.25">
      <c r="A98" s="1"/>
      <c r="B98" s="14"/>
      <c r="C98" s="14"/>
      <c r="D98" s="30"/>
      <c r="E98" s="13"/>
      <c r="F98" s="5"/>
      <c r="G98" s="4"/>
      <c r="H98" s="4"/>
      <c r="I98" s="7"/>
    </row>
    <row r="99" spans="1:9" s="2" customFormat="1" ht="13.5" customHeight="1" x14ac:dyDescent="0.25">
      <c r="A99" s="1"/>
      <c r="B99" s="14"/>
      <c r="C99" s="14"/>
      <c r="D99" s="30"/>
      <c r="E99" s="13"/>
      <c r="F99" s="7"/>
      <c r="G99" s="4"/>
      <c r="H99" s="4"/>
      <c r="I99" s="7"/>
    </row>
    <row r="100" spans="1:9" s="2" customFormat="1" ht="13.5" customHeight="1" x14ac:dyDescent="0.25">
      <c r="B100" s="14"/>
      <c r="C100" s="14"/>
      <c r="D100" s="11"/>
      <c r="E100" s="14"/>
      <c r="F100" s="7"/>
      <c r="G100" s="4"/>
      <c r="H100" s="4"/>
      <c r="I100" s="7"/>
    </row>
    <row r="101" spans="1:9" s="2" customFormat="1" ht="13.5" customHeight="1" x14ac:dyDescent="0.25">
      <c r="B101" s="14"/>
      <c r="C101" s="14"/>
      <c r="D101" s="11"/>
      <c r="E101" s="14"/>
      <c r="F101" s="7"/>
      <c r="G101" s="4"/>
      <c r="H101" s="4"/>
      <c r="I101" s="7"/>
    </row>
    <row r="102" spans="1:9" ht="13.5" customHeight="1" x14ac:dyDescent="0.3">
      <c r="A102" s="6"/>
      <c r="F102" s="5"/>
    </row>
    <row r="103" spans="1:9" ht="13.5" customHeight="1" x14ac:dyDescent="0.25">
      <c r="A103" s="2"/>
      <c r="B103" s="13"/>
      <c r="C103" s="13"/>
      <c r="D103" s="30"/>
      <c r="E103" s="13"/>
      <c r="F103" s="5"/>
      <c r="G103" s="3"/>
      <c r="H103" s="4"/>
      <c r="I103" s="7"/>
    </row>
    <row r="104" spans="1:9" s="2" customFormat="1" ht="13.5" customHeight="1" x14ac:dyDescent="0.25">
      <c r="A104" s="1"/>
      <c r="B104" s="13"/>
      <c r="C104" s="13"/>
      <c r="D104" s="11"/>
      <c r="E104" s="14"/>
      <c r="F104" s="7"/>
      <c r="G104" s="4"/>
      <c r="H104" s="4"/>
      <c r="I104" s="5"/>
    </row>
    <row r="105" spans="1:9" s="2" customFormat="1" ht="13.5" customHeight="1" x14ac:dyDescent="0.25">
      <c r="A105" s="1"/>
      <c r="B105" s="14"/>
      <c r="C105" s="14"/>
      <c r="D105" s="11"/>
      <c r="E105" s="14"/>
      <c r="F105" s="7"/>
      <c r="G105" s="4"/>
    </row>
    <row r="106" spans="1:9" s="2" customFormat="1" ht="13.5" customHeight="1" x14ac:dyDescent="0.25">
      <c r="A106" s="1"/>
      <c r="B106" s="14"/>
      <c r="C106" s="14"/>
      <c r="D106" s="11"/>
      <c r="E106" s="14"/>
      <c r="F106" s="7"/>
      <c r="G106" s="4"/>
    </row>
    <row r="107" spans="1:9" s="2" customFormat="1" ht="13.5" customHeight="1" x14ac:dyDescent="0.25">
      <c r="A107" s="1"/>
      <c r="B107" s="14"/>
      <c r="C107" s="14"/>
      <c r="D107" s="11"/>
      <c r="E107" s="14"/>
      <c r="F107" s="7"/>
      <c r="G107" s="4"/>
    </row>
    <row r="108" spans="1:9" s="2" customFormat="1" ht="13.5" customHeight="1" x14ac:dyDescent="0.25">
      <c r="A108" s="1"/>
      <c r="B108" s="14"/>
      <c r="C108" s="14"/>
      <c r="D108" s="11"/>
      <c r="E108" s="14"/>
      <c r="F108" s="7"/>
      <c r="G108" s="4"/>
    </row>
    <row r="109" spans="1:9" s="2" customFormat="1" ht="13.5" customHeight="1" x14ac:dyDescent="0.25">
      <c r="A109" s="1"/>
      <c r="B109" s="14"/>
      <c r="C109" s="14"/>
      <c r="D109" s="11"/>
      <c r="E109" s="14"/>
      <c r="F109" s="7"/>
      <c r="G109" s="4"/>
    </row>
    <row r="110" spans="1:9" s="2" customFormat="1" ht="13.5" customHeight="1" x14ac:dyDescent="0.25">
      <c r="A110" s="1"/>
      <c r="B110" s="14"/>
      <c r="C110" s="14"/>
      <c r="D110" s="11"/>
      <c r="E110" s="14"/>
      <c r="F110" s="7"/>
      <c r="G110" s="4"/>
    </row>
    <row r="111" spans="1:9" s="2" customFormat="1" ht="13.5" customHeight="1" x14ac:dyDescent="0.25">
      <c r="A111" s="1"/>
      <c r="B111" s="14"/>
      <c r="C111" s="14"/>
      <c r="D111" s="11"/>
      <c r="E111" s="14"/>
      <c r="F111" s="7"/>
      <c r="G111" s="4"/>
    </row>
    <row r="112" spans="1:9" s="2" customFormat="1" ht="13.5" customHeight="1" x14ac:dyDescent="0.25">
      <c r="A112" s="1"/>
      <c r="B112" s="14"/>
      <c r="C112" s="14"/>
      <c r="D112" s="11"/>
      <c r="E112" s="14"/>
      <c r="F112" s="7"/>
      <c r="G112" s="4"/>
    </row>
    <row r="113" spans="1:9" s="2" customFormat="1" ht="13.5" customHeight="1" x14ac:dyDescent="0.25">
      <c r="A113" s="1"/>
      <c r="B113" s="14"/>
      <c r="C113" s="14"/>
      <c r="D113" s="11"/>
      <c r="E113" s="14"/>
      <c r="F113" s="7"/>
      <c r="G113" s="4"/>
    </row>
    <row r="114" spans="1:9" s="2" customFormat="1" ht="13.5" customHeight="1" x14ac:dyDescent="0.25">
      <c r="A114" s="1"/>
      <c r="B114" s="14"/>
      <c r="C114" s="14"/>
      <c r="D114" s="11"/>
      <c r="E114" s="14"/>
      <c r="F114" s="7"/>
      <c r="G114" s="4"/>
    </row>
    <row r="115" spans="1:9" s="2" customFormat="1" ht="13.5" customHeight="1" x14ac:dyDescent="0.25">
      <c r="A115" s="1"/>
      <c r="B115" s="14"/>
      <c r="C115" s="14"/>
      <c r="D115" s="11"/>
      <c r="E115" s="14"/>
      <c r="F115" s="7"/>
      <c r="G115" s="4"/>
    </row>
    <row r="116" spans="1:9" s="2" customFormat="1" ht="13.5" customHeight="1" x14ac:dyDescent="0.25">
      <c r="A116" s="1"/>
      <c r="B116" s="14"/>
      <c r="C116" s="14"/>
      <c r="D116" s="11"/>
      <c r="E116" s="14"/>
      <c r="F116" s="7"/>
      <c r="G116" s="4"/>
    </row>
    <row r="117" spans="1:9" s="2" customFormat="1" ht="13.5" customHeight="1" x14ac:dyDescent="0.25">
      <c r="A117" s="1"/>
      <c r="B117" s="14"/>
      <c r="C117" s="14"/>
      <c r="D117" s="11"/>
      <c r="E117" s="14"/>
      <c r="F117" s="7"/>
      <c r="G117" s="4"/>
    </row>
    <row r="118" spans="1:9" s="2" customFormat="1" ht="13.5" customHeight="1" x14ac:dyDescent="0.25">
      <c r="A118" s="1"/>
      <c r="B118" s="14"/>
      <c r="C118" s="14"/>
      <c r="D118" s="11"/>
      <c r="E118" s="14"/>
      <c r="F118" s="7"/>
      <c r="G118" s="4"/>
    </row>
    <row r="119" spans="1:9" s="2" customFormat="1" ht="13.5" customHeight="1" x14ac:dyDescent="0.25">
      <c r="A119" s="1"/>
      <c r="B119" s="14"/>
      <c r="C119" s="14"/>
      <c r="D119" s="11"/>
      <c r="E119" s="14"/>
      <c r="F119" s="7"/>
      <c r="G119" s="4"/>
    </row>
    <row r="120" spans="1:9" s="2" customFormat="1" ht="13.5" customHeight="1" x14ac:dyDescent="0.25">
      <c r="A120" s="1"/>
      <c r="B120" s="14"/>
      <c r="C120" s="14"/>
      <c r="D120" s="11"/>
      <c r="E120" s="14"/>
      <c r="F120" s="7"/>
      <c r="G120" s="4"/>
    </row>
    <row r="121" spans="1:9" s="2" customFormat="1" ht="13.5" customHeight="1" x14ac:dyDescent="0.25">
      <c r="A121" s="1"/>
      <c r="B121" s="14"/>
      <c r="C121" s="14"/>
      <c r="D121" s="11"/>
      <c r="E121" s="14"/>
      <c r="F121" s="7"/>
      <c r="G121" s="4"/>
    </row>
    <row r="122" spans="1:9" s="2" customFormat="1" ht="13.5" customHeight="1" x14ac:dyDescent="0.25">
      <c r="A122" s="1"/>
      <c r="B122" s="14"/>
      <c r="C122" s="14"/>
      <c r="D122" s="11"/>
      <c r="E122" s="14"/>
      <c r="F122" s="7"/>
      <c r="G122" s="4"/>
      <c r="I122" s="7"/>
    </row>
    <row r="123" spans="1:9" s="2" customFormat="1" ht="13.5" customHeight="1" x14ac:dyDescent="0.35">
      <c r="A123" s="10"/>
      <c r="B123" s="14"/>
      <c r="C123" s="14"/>
      <c r="D123" s="11"/>
      <c r="E123" s="14"/>
      <c r="F123" s="7"/>
    </row>
    <row r="124" spans="1:9" s="2" customFormat="1" ht="13.5" customHeight="1" x14ac:dyDescent="0.25">
      <c r="A124" s="1"/>
      <c r="B124" s="14"/>
      <c r="C124" s="14"/>
      <c r="D124" s="11"/>
      <c r="E124" s="14"/>
      <c r="F124" s="7"/>
    </row>
    <row r="125" spans="1:9" s="2" customFormat="1" ht="13.5" customHeight="1" x14ac:dyDescent="0.25">
      <c r="A125" s="1"/>
      <c r="B125" s="14"/>
      <c r="C125" s="14"/>
      <c r="D125" s="11"/>
      <c r="E125" s="14"/>
      <c r="F125" s="7"/>
    </row>
    <row r="126" spans="1:9" s="2" customFormat="1" x14ac:dyDescent="0.25">
      <c r="A126" s="1"/>
      <c r="B126" s="14"/>
      <c r="C126" s="14"/>
      <c r="D126" s="11"/>
      <c r="E126" s="14"/>
      <c r="F126" s="7"/>
    </row>
    <row r="127" spans="1:9" s="2" customFormat="1" x14ac:dyDescent="0.25">
      <c r="A127" s="1"/>
      <c r="B127" s="14"/>
      <c r="C127" s="14"/>
      <c r="D127" s="11"/>
      <c r="E127" s="14"/>
      <c r="F127" s="7"/>
    </row>
    <row r="128" spans="1:9" s="2" customFormat="1" x14ac:dyDescent="0.25">
      <c r="A128" s="1"/>
      <c r="B128" s="14"/>
      <c r="C128" s="14"/>
      <c r="D128" s="11"/>
      <c r="E128" s="14"/>
      <c r="F128" s="7"/>
    </row>
    <row r="129" spans="1:7" s="2" customFormat="1" x14ac:dyDescent="0.25">
      <c r="B129" s="14"/>
      <c r="C129" s="14"/>
      <c r="D129" s="11"/>
      <c r="E129" s="14"/>
      <c r="F129" s="7"/>
    </row>
    <row r="130" spans="1:7" s="2" customFormat="1" x14ac:dyDescent="0.25">
      <c r="B130" s="14"/>
      <c r="C130" s="14"/>
      <c r="D130" s="11"/>
      <c r="E130" s="14"/>
      <c r="F130" s="7"/>
    </row>
    <row r="131" spans="1:7" s="2" customFormat="1" x14ac:dyDescent="0.25">
      <c r="A131" s="1"/>
      <c r="B131" s="16"/>
      <c r="C131" s="16"/>
      <c r="D131" s="11"/>
      <c r="E131" s="16"/>
      <c r="F131" s="7"/>
      <c r="G131" s="1"/>
    </row>
    <row r="132" spans="1:7" s="2" customFormat="1" x14ac:dyDescent="0.25">
      <c r="A132" s="1"/>
      <c r="B132" s="16"/>
      <c r="C132" s="16"/>
      <c r="D132" s="11"/>
      <c r="E132" s="16"/>
      <c r="F132" s="7"/>
      <c r="G132" s="1"/>
    </row>
    <row r="133" spans="1:7" s="2" customFormat="1" x14ac:dyDescent="0.25">
      <c r="A133" s="1"/>
      <c r="B133" s="16"/>
      <c r="C133" s="16"/>
      <c r="D133" s="11"/>
      <c r="E133" s="16"/>
      <c r="F133" s="7"/>
      <c r="G133" s="1"/>
    </row>
    <row r="134" spans="1:7" s="2" customFormat="1" x14ac:dyDescent="0.25">
      <c r="A134" s="1"/>
      <c r="B134" s="16"/>
      <c r="C134" s="16"/>
      <c r="D134" s="11"/>
      <c r="E134" s="16"/>
      <c r="F134" s="7"/>
      <c r="G134" s="1"/>
    </row>
    <row r="135" spans="1:7" s="2" customFormat="1" x14ac:dyDescent="0.25">
      <c r="A135" s="1"/>
      <c r="B135" s="16"/>
      <c r="C135" s="16"/>
      <c r="D135" s="11"/>
      <c r="E135" s="16"/>
      <c r="F135" s="7"/>
      <c r="G135" s="1"/>
    </row>
    <row r="136" spans="1:7" s="2" customFormat="1" x14ac:dyDescent="0.25">
      <c r="A136" s="1"/>
      <c r="B136" s="16"/>
      <c r="C136" s="16"/>
      <c r="D136" s="11"/>
      <c r="E136" s="16"/>
      <c r="F136" s="7"/>
      <c r="G136" s="1"/>
    </row>
    <row r="137" spans="1:7" s="2" customFormat="1" x14ac:dyDescent="0.25">
      <c r="A137" s="1"/>
      <c r="B137" s="16"/>
      <c r="C137" s="16"/>
      <c r="D137" s="11"/>
      <c r="E137" s="16"/>
      <c r="F137" s="7"/>
      <c r="G137" s="1"/>
    </row>
    <row r="138" spans="1:7" s="2" customFormat="1" x14ac:dyDescent="0.25">
      <c r="A138" s="1"/>
      <c r="B138" s="16"/>
      <c r="C138" s="16"/>
      <c r="D138" s="11"/>
      <c r="E138" s="16"/>
      <c r="F138" s="7"/>
      <c r="G138" s="1"/>
    </row>
    <row r="139" spans="1:7" s="2" customFormat="1" x14ac:dyDescent="0.25">
      <c r="A139" s="1"/>
      <c r="B139" s="16"/>
      <c r="C139" s="16"/>
      <c r="D139" s="11"/>
      <c r="E139" s="16"/>
      <c r="F139" s="7"/>
      <c r="G139" s="1"/>
    </row>
    <row r="140" spans="1:7" s="2" customFormat="1" x14ac:dyDescent="0.25">
      <c r="A140" s="1"/>
      <c r="B140" s="16"/>
      <c r="C140" s="16"/>
      <c r="D140" s="11"/>
      <c r="E140" s="16"/>
      <c r="F140" s="7"/>
      <c r="G140" s="1"/>
    </row>
    <row r="141" spans="1:7" s="2" customFormat="1" x14ac:dyDescent="0.25">
      <c r="A141" s="1"/>
      <c r="B141" s="16"/>
      <c r="C141" s="16"/>
      <c r="D141" s="11"/>
      <c r="E141" s="16"/>
      <c r="F141" s="7"/>
      <c r="G141" s="1"/>
    </row>
    <row r="142" spans="1:7" s="2" customFormat="1" x14ac:dyDescent="0.25">
      <c r="A142" s="1"/>
      <c r="B142" s="16"/>
      <c r="C142" s="16"/>
      <c r="D142" s="11"/>
      <c r="E142" s="16"/>
      <c r="F142" s="7"/>
      <c r="G142" s="1"/>
    </row>
    <row r="143" spans="1:7" s="2" customFormat="1" x14ac:dyDescent="0.25">
      <c r="A143" s="1"/>
      <c r="B143" s="16"/>
      <c r="C143" s="16"/>
      <c r="D143" s="11"/>
      <c r="E143" s="16"/>
      <c r="F143" s="7"/>
      <c r="G143" s="1"/>
    </row>
    <row r="144" spans="1:7" s="2" customFormat="1" x14ac:dyDescent="0.25">
      <c r="A144" s="1"/>
      <c r="B144" s="16"/>
      <c r="C144" s="16"/>
      <c r="D144" s="11"/>
      <c r="E144" s="16"/>
      <c r="F144" s="7"/>
      <c r="G144" s="1"/>
    </row>
    <row r="145" spans="1:7" s="2" customFormat="1" x14ac:dyDescent="0.25">
      <c r="A145" s="1"/>
      <c r="B145" s="16"/>
      <c r="C145" s="16"/>
      <c r="D145" s="11"/>
      <c r="E145" s="16"/>
      <c r="F145" s="7"/>
      <c r="G145" s="1"/>
    </row>
    <row r="146" spans="1:7" s="2" customFormat="1" x14ac:dyDescent="0.25">
      <c r="A146" s="1"/>
      <c r="B146" s="16"/>
      <c r="C146" s="16"/>
      <c r="D146" s="11"/>
      <c r="E146" s="16"/>
      <c r="F146" s="7"/>
      <c r="G146" s="1"/>
    </row>
    <row r="147" spans="1:7" s="2" customFormat="1" x14ac:dyDescent="0.25">
      <c r="A147" s="1"/>
      <c r="B147" s="16"/>
      <c r="C147" s="16"/>
      <c r="D147" s="11"/>
      <c r="E147" s="16"/>
      <c r="F147" s="7"/>
      <c r="G147" s="1"/>
    </row>
    <row r="148" spans="1:7" s="2" customFormat="1" x14ac:dyDescent="0.25">
      <c r="A148" s="1"/>
      <c r="B148" s="16"/>
      <c r="C148" s="16"/>
      <c r="D148" s="11"/>
      <c r="E148" s="16"/>
      <c r="F148" s="7"/>
      <c r="G148" s="1"/>
    </row>
    <row r="149" spans="1:7" s="2" customFormat="1" x14ac:dyDescent="0.25">
      <c r="A149" s="1"/>
      <c r="B149" s="16"/>
      <c r="C149" s="16"/>
      <c r="D149" s="11"/>
      <c r="E149" s="16"/>
      <c r="F149" s="7"/>
      <c r="G149" s="1"/>
    </row>
    <row r="150" spans="1:7" s="2" customFormat="1" x14ac:dyDescent="0.25">
      <c r="A150" s="1"/>
      <c r="B150" s="16"/>
      <c r="C150" s="16"/>
      <c r="D150" s="11"/>
      <c r="E150" s="16"/>
      <c r="F150" s="7"/>
      <c r="G150" s="1"/>
    </row>
  </sheetData>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zoomScale="81" zoomScaleNormal="81" workbookViewId="0">
      <selection activeCell="F20" sqref="F20"/>
    </sheetView>
  </sheetViews>
  <sheetFormatPr defaultColWidth="11.36328125" defaultRowHeight="12.5" x14ac:dyDescent="0.25"/>
  <cols>
    <col min="1" max="1" width="5.7265625" style="1" bestFit="1" customWidth="1"/>
    <col min="2" max="2" width="21.36328125" style="16" customWidth="1"/>
    <col min="3" max="3" width="17.36328125" style="16" customWidth="1"/>
    <col min="4" max="4" width="60.26953125" style="16" customWidth="1"/>
    <col min="5" max="5" width="5" style="16" bestFit="1" customWidth="1"/>
    <col min="6" max="6" width="100.08984375" style="7" bestFit="1" customWidth="1"/>
    <col min="7" max="16384" width="11.36328125" style="1"/>
  </cols>
  <sheetData>
    <row r="1" spans="1:9" s="199" customFormat="1" ht="14.15" customHeight="1" thickBot="1" x14ac:dyDescent="0.35">
      <c r="A1" s="201" t="s">
        <v>80</v>
      </c>
      <c r="B1" s="202"/>
      <c r="C1" s="202"/>
      <c r="D1" s="203"/>
      <c r="E1" s="204"/>
      <c r="F1" s="205"/>
      <c r="G1" s="206"/>
      <c r="H1" s="206"/>
      <c r="I1" s="206"/>
    </row>
    <row r="2" spans="1:9" s="110" customFormat="1" ht="14.15" customHeight="1" x14ac:dyDescent="0.3">
      <c r="A2" s="105" t="s">
        <v>16</v>
      </c>
      <c r="B2" s="126" t="s">
        <v>79</v>
      </c>
      <c r="C2" s="106" t="s">
        <v>76</v>
      </c>
      <c r="D2" s="107" t="s">
        <v>20</v>
      </c>
      <c r="E2" s="108"/>
      <c r="F2" s="108"/>
      <c r="G2" s="108"/>
      <c r="H2" s="109"/>
      <c r="I2" s="109"/>
    </row>
    <row r="3" spans="1:9" s="33" customFormat="1" ht="13.5" customHeight="1" thickBot="1" x14ac:dyDescent="0.35">
      <c r="A3" s="143"/>
      <c r="B3" s="145">
        <v>1</v>
      </c>
      <c r="C3" s="144">
        <v>30</v>
      </c>
      <c r="D3" s="146"/>
      <c r="E3" s="95"/>
      <c r="F3" s="95"/>
      <c r="G3" s="95"/>
      <c r="H3" s="94"/>
      <c r="I3" s="94"/>
    </row>
    <row r="4" spans="1:9" s="109" customFormat="1" ht="14.15" customHeight="1" thickBot="1" x14ac:dyDescent="0.35">
      <c r="A4" s="166" t="s">
        <v>104</v>
      </c>
      <c r="B4" s="106">
        <f>((17.9/20)*100)</f>
        <v>89.499999999999986</v>
      </c>
      <c r="C4" s="106">
        <f>((B4/100)*30)</f>
        <v>26.849999999999998</v>
      </c>
      <c r="D4" s="167"/>
    </row>
    <row r="5" spans="1:9" s="36" customFormat="1" ht="14.15" customHeight="1" thickBot="1" x14ac:dyDescent="0.35">
      <c r="A5" s="34" t="s">
        <v>103</v>
      </c>
      <c r="B5" s="106">
        <v>95</v>
      </c>
      <c r="C5" s="106">
        <f t="shared" ref="C5:C32" si="0">((B5/100)*30)</f>
        <v>28.5</v>
      </c>
      <c r="D5" s="46"/>
    </row>
    <row r="6" spans="1:9" s="36" customFormat="1" ht="14.15" customHeight="1" thickBot="1" x14ac:dyDescent="0.35">
      <c r="A6" s="34" t="s">
        <v>198</v>
      </c>
      <c r="B6" s="106">
        <f>((17.9/20)*100)</f>
        <v>89.499999999999986</v>
      </c>
      <c r="C6" s="106">
        <f t="shared" si="0"/>
        <v>26.849999999999998</v>
      </c>
      <c r="D6" s="46"/>
    </row>
    <row r="7" spans="1:9" s="36" customFormat="1" ht="14.15" customHeight="1" thickBot="1" x14ac:dyDescent="0.35">
      <c r="A7" s="34" t="s">
        <v>96</v>
      </c>
      <c r="B7" s="106">
        <v>95</v>
      </c>
      <c r="C7" s="106">
        <f t="shared" si="0"/>
        <v>28.5</v>
      </c>
      <c r="D7" s="46"/>
    </row>
    <row r="8" spans="1:9" s="36" customFormat="1" ht="14.15" customHeight="1" thickBot="1" x14ac:dyDescent="0.35">
      <c r="A8" s="34"/>
      <c r="B8" s="106">
        <v>95</v>
      </c>
      <c r="C8" s="106">
        <f t="shared" si="0"/>
        <v>28.5</v>
      </c>
      <c r="D8" s="46"/>
    </row>
    <row r="9" spans="1:9" s="36" customFormat="1" ht="14.15" customHeight="1" thickBot="1" x14ac:dyDescent="0.35">
      <c r="A9" s="34" t="s">
        <v>84</v>
      </c>
      <c r="B9" s="106">
        <f>((18.5/20)*100)</f>
        <v>92.5</v>
      </c>
      <c r="C9" s="106">
        <f t="shared" si="0"/>
        <v>27.75</v>
      </c>
      <c r="D9" s="46"/>
    </row>
    <row r="10" spans="1:9" s="36" customFormat="1" ht="14.15" customHeight="1" thickBot="1" x14ac:dyDescent="0.35">
      <c r="A10" s="34"/>
      <c r="B10" s="106">
        <f>((15/20)*100)</f>
        <v>75</v>
      </c>
      <c r="C10" s="106">
        <f t="shared" si="0"/>
        <v>22.5</v>
      </c>
      <c r="D10" s="46"/>
    </row>
    <row r="11" spans="1:9" s="36" customFormat="1" ht="14.15" customHeight="1" thickBot="1" x14ac:dyDescent="0.35">
      <c r="A11" s="34" t="s">
        <v>89</v>
      </c>
      <c r="B11" s="106">
        <v>75</v>
      </c>
      <c r="C11" s="106">
        <f t="shared" si="0"/>
        <v>22.5</v>
      </c>
      <c r="D11" s="46"/>
    </row>
    <row r="12" spans="1:9" s="36" customFormat="1" ht="14.15" customHeight="1" thickBot="1" x14ac:dyDescent="0.35">
      <c r="A12" s="34" t="s">
        <v>100</v>
      </c>
      <c r="B12" s="106">
        <v>95</v>
      </c>
      <c r="C12" s="106">
        <f t="shared" si="0"/>
        <v>28.5</v>
      </c>
      <c r="D12" s="46"/>
    </row>
    <row r="13" spans="1:9" s="36" customFormat="1" ht="14.15" customHeight="1" thickBot="1" x14ac:dyDescent="0.35">
      <c r="A13" s="35" t="s">
        <v>91</v>
      </c>
      <c r="B13" s="106">
        <v>75</v>
      </c>
      <c r="C13" s="106">
        <f t="shared" si="0"/>
        <v>22.5</v>
      </c>
      <c r="D13" s="46"/>
    </row>
    <row r="14" spans="1:9" s="36" customFormat="1" ht="14.15" customHeight="1" thickBot="1" x14ac:dyDescent="0.35">
      <c r="A14" s="34" t="s">
        <v>82</v>
      </c>
      <c r="B14" s="106">
        <f>((18.5/20)*100)</f>
        <v>92.5</v>
      </c>
      <c r="C14" s="106">
        <f t="shared" si="0"/>
        <v>27.75</v>
      </c>
      <c r="D14" s="46"/>
    </row>
    <row r="15" spans="1:9" s="36" customFormat="1" ht="14.15" customHeight="1" thickBot="1" x14ac:dyDescent="0.35">
      <c r="A15" s="35" t="s">
        <v>85</v>
      </c>
      <c r="B15" s="106">
        <f>((18.5/20)*100)</f>
        <v>92.5</v>
      </c>
      <c r="C15" s="106">
        <f t="shared" si="0"/>
        <v>27.75</v>
      </c>
      <c r="D15" s="46"/>
    </row>
    <row r="16" spans="1:9" s="36" customFormat="1" ht="14.15" customHeight="1" thickBot="1" x14ac:dyDescent="0.35">
      <c r="A16" s="35" t="s">
        <v>94</v>
      </c>
      <c r="B16" s="106">
        <f>((19.5/20)*100)</f>
        <v>97.5</v>
      </c>
      <c r="C16" s="106">
        <f t="shared" si="0"/>
        <v>29.25</v>
      </c>
      <c r="D16" s="48"/>
    </row>
    <row r="17" spans="1:4" s="36" customFormat="1" ht="14.15" customHeight="1" thickBot="1" x14ac:dyDescent="0.35">
      <c r="A17" s="35" t="s">
        <v>90</v>
      </c>
      <c r="B17" s="106">
        <v>75</v>
      </c>
      <c r="C17" s="106">
        <f t="shared" si="0"/>
        <v>22.5</v>
      </c>
      <c r="D17" s="48"/>
    </row>
    <row r="18" spans="1:4" s="36" customFormat="1" ht="14.15" customHeight="1" thickBot="1" x14ac:dyDescent="0.35">
      <c r="A18" s="35" t="s">
        <v>98</v>
      </c>
      <c r="B18" s="106">
        <f>((19/20)*100)</f>
        <v>95</v>
      </c>
      <c r="C18" s="106">
        <f t="shared" si="0"/>
        <v>28.5</v>
      </c>
      <c r="D18" s="48"/>
    </row>
    <row r="19" spans="1:4" s="36" customFormat="1" ht="14.15" customHeight="1" thickBot="1" x14ac:dyDescent="0.35">
      <c r="A19" s="35" t="s">
        <v>88</v>
      </c>
      <c r="B19" s="106">
        <f>((17.9/20)*100)</f>
        <v>89.499999999999986</v>
      </c>
      <c r="C19" s="106">
        <f t="shared" si="0"/>
        <v>26.849999999999998</v>
      </c>
      <c r="D19" s="48"/>
    </row>
    <row r="20" spans="1:4" s="36" customFormat="1" ht="14.15" customHeight="1" thickBot="1" x14ac:dyDescent="0.35">
      <c r="A20" s="34" t="s">
        <v>95</v>
      </c>
      <c r="B20" s="106">
        <f>((19.5/20)*100)</f>
        <v>97.5</v>
      </c>
      <c r="C20" s="106">
        <f t="shared" si="0"/>
        <v>29.25</v>
      </c>
      <c r="D20" s="48"/>
    </row>
    <row r="21" spans="1:4" s="36" customFormat="1" ht="14.15" customHeight="1" thickBot="1" x14ac:dyDescent="0.35">
      <c r="A21" s="35" t="s">
        <v>102</v>
      </c>
      <c r="B21" s="106">
        <v>95</v>
      </c>
      <c r="C21" s="106">
        <f t="shared" si="0"/>
        <v>28.5</v>
      </c>
      <c r="D21" s="48"/>
    </row>
    <row r="22" spans="1:4" s="36" customFormat="1" ht="14.15" customHeight="1" thickBot="1" x14ac:dyDescent="0.35">
      <c r="A22" s="35" t="s">
        <v>81</v>
      </c>
      <c r="B22" s="106">
        <f>((18.5/20)*100)</f>
        <v>92.5</v>
      </c>
      <c r="C22" s="106">
        <f t="shared" si="0"/>
        <v>27.75</v>
      </c>
      <c r="D22" s="48"/>
    </row>
    <row r="23" spans="1:4" s="36" customFormat="1" ht="14.15" customHeight="1" thickBot="1" x14ac:dyDescent="0.35">
      <c r="A23" s="35" t="s">
        <v>97</v>
      </c>
      <c r="B23" s="106">
        <f>((19/20)*100)</f>
        <v>95</v>
      </c>
      <c r="C23" s="106">
        <f t="shared" si="0"/>
        <v>28.5</v>
      </c>
      <c r="D23" s="48"/>
    </row>
    <row r="24" spans="1:4" s="36" customFormat="1" ht="13.5" customHeight="1" thickBot="1" x14ac:dyDescent="0.35">
      <c r="A24" s="35" t="s">
        <v>93</v>
      </c>
      <c r="B24" s="106">
        <f>((19.5/20)*100)</f>
        <v>97.5</v>
      </c>
      <c r="C24" s="106">
        <f t="shared" si="0"/>
        <v>29.25</v>
      </c>
      <c r="D24" s="46"/>
    </row>
    <row r="25" spans="1:4" s="36" customFormat="1" ht="14.15" customHeight="1" thickBot="1" x14ac:dyDescent="0.35">
      <c r="A25" s="34" t="s">
        <v>86</v>
      </c>
      <c r="B25" s="106">
        <f>((18.5/20)*100)</f>
        <v>92.5</v>
      </c>
      <c r="C25" s="106">
        <f t="shared" si="0"/>
        <v>27.75</v>
      </c>
      <c r="D25" s="46"/>
    </row>
    <row r="26" spans="1:4" s="36" customFormat="1" ht="14.15" customHeight="1" thickBot="1" x14ac:dyDescent="0.35">
      <c r="A26" s="34" t="s">
        <v>92</v>
      </c>
      <c r="B26" s="106">
        <v>95</v>
      </c>
      <c r="C26" s="106">
        <f t="shared" si="0"/>
        <v>28.5</v>
      </c>
      <c r="D26" s="46"/>
    </row>
    <row r="27" spans="1:4" s="36" customFormat="1" ht="14.15" customHeight="1" thickBot="1" x14ac:dyDescent="0.35">
      <c r="A27" s="34" t="s">
        <v>105</v>
      </c>
      <c r="B27" s="106">
        <f>((19.5/20)*100)</f>
        <v>97.5</v>
      </c>
      <c r="C27" s="106">
        <f t="shared" si="0"/>
        <v>29.25</v>
      </c>
      <c r="D27" s="46"/>
    </row>
    <row r="28" spans="1:4" s="36" customFormat="1" ht="14.15" customHeight="1" thickBot="1" x14ac:dyDescent="0.35">
      <c r="A28" s="34" t="s">
        <v>101</v>
      </c>
      <c r="B28" s="106">
        <v>95</v>
      </c>
      <c r="C28" s="106">
        <f t="shared" si="0"/>
        <v>28.5</v>
      </c>
      <c r="D28" s="46"/>
    </row>
    <row r="29" spans="1:4" s="36" customFormat="1" ht="14.15" customHeight="1" thickBot="1" x14ac:dyDescent="0.35">
      <c r="A29" s="35" t="s">
        <v>87</v>
      </c>
      <c r="B29" s="106">
        <f>((17.9/20)*100)</f>
        <v>89.499999999999986</v>
      </c>
      <c r="C29" s="106">
        <f t="shared" si="0"/>
        <v>26.849999999999998</v>
      </c>
      <c r="D29" s="46"/>
    </row>
    <row r="30" spans="1:4" s="36" customFormat="1" ht="14.15" customHeight="1" thickBot="1" x14ac:dyDescent="0.35">
      <c r="A30" s="34" t="s">
        <v>83</v>
      </c>
      <c r="B30" s="106">
        <f>((18.5/20)*100)</f>
        <v>92.5</v>
      </c>
      <c r="C30" s="106">
        <f t="shared" si="0"/>
        <v>27.75</v>
      </c>
      <c r="D30" s="46"/>
    </row>
    <row r="31" spans="1:4" s="36" customFormat="1" ht="14.15" customHeight="1" thickBot="1" x14ac:dyDescent="0.35">
      <c r="A31" s="35" t="s">
        <v>99</v>
      </c>
      <c r="B31" s="106">
        <f>((19/20)*100)</f>
        <v>95</v>
      </c>
      <c r="C31" s="106">
        <f t="shared" si="0"/>
        <v>28.5</v>
      </c>
      <c r="D31" s="46"/>
    </row>
    <row r="32" spans="1:4" s="112" customFormat="1" ht="14.15" customHeight="1" thickBot="1" x14ac:dyDescent="0.35">
      <c r="A32" s="134" t="s">
        <v>84</v>
      </c>
      <c r="B32" s="106">
        <f>((18.5/20)*100)</f>
        <v>92.5</v>
      </c>
      <c r="C32" s="106">
        <f t="shared" si="0"/>
        <v>27.75</v>
      </c>
      <c r="D32" s="130"/>
    </row>
    <row r="33" spans="1:9" s="2" customFormat="1" ht="13.5" customHeight="1" x14ac:dyDescent="0.25">
      <c r="A33" s="7"/>
      <c r="B33" s="14"/>
      <c r="C33" s="14"/>
      <c r="D33" s="14"/>
      <c r="E33" s="14"/>
      <c r="F33" s="7"/>
    </row>
    <row r="34" spans="1:9" s="2" customFormat="1" ht="13.5" customHeight="1" x14ac:dyDescent="0.25">
      <c r="A34" s="7"/>
      <c r="B34" s="14"/>
      <c r="C34" s="14"/>
      <c r="D34" s="14"/>
      <c r="E34" s="14"/>
      <c r="F34" s="7"/>
    </row>
    <row r="35" spans="1:9" s="2" customFormat="1" ht="13.5" customHeight="1" x14ac:dyDescent="0.25">
      <c r="A35" s="7"/>
      <c r="B35" s="14"/>
      <c r="C35" s="14"/>
      <c r="D35" s="14"/>
      <c r="E35" s="14"/>
      <c r="F35" s="7"/>
    </row>
    <row r="36" spans="1:9" s="2" customFormat="1" ht="13.5" customHeight="1" x14ac:dyDescent="0.25">
      <c r="A36" s="7"/>
      <c r="B36" s="14"/>
      <c r="C36" s="14"/>
      <c r="D36" s="14"/>
      <c r="E36" s="14"/>
      <c r="F36" s="7"/>
    </row>
    <row r="37" spans="1:9" s="2" customFormat="1" ht="13.5" customHeight="1" x14ac:dyDescent="0.25">
      <c r="A37" s="7"/>
      <c r="B37" s="14"/>
      <c r="C37" s="14"/>
      <c r="D37" s="14"/>
      <c r="E37" s="11"/>
    </row>
    <row r="38" spans="1:9" s="2" customFormat="1" ht="13.5" customHeight="1" x14ac:dyDescent="0.25">
      <c r="A38" s="7"/>
      <c r="B38" s="14"/>
      <c r="C38" s="14"/>
      <c r="D38" s="14"/>
      <c r="E38" s="14"/>
      <c r="F38" s="7"/>
    </row>
    <row r="39" spans="1:9" s="2" customFormat="1" ht="13.5" customHeight="1" x14ac:dyDescent="0.25">
      <c r="A39" s="7"/>
      <c r="B39" s="14"/>
      <c r="C39" s="14"/>
      <c r="D39" s="14"/>
      <c r="E39" s="14"/>
      <c r="F39" s="7"/>
    </row>
    <row r="40" spans="1:9" s="2" customFormat="1" ht="13.5" customHeight="1" x14ac:dyDescent="0.25">
      <c r="A40" s="7"/>
      <c r="B40" s="14"/>
      <c r="C40" s="14"/>
      <c r="D40" s="14"/>
      <c r="E40" s="14"/>
      <c r="F40" s="7"/>
    </row>
    <row r="41" spans="1:9" s="2" customFormat="1" ht="13.5" customHeight="1" x14ac:dyDescent="0.25">
      <c r="A41" s="1"/>
      <c r="B41" s="14"/>
      <c r="C41" s="14"/>
      <c r="D41" s="14"/>
      <c r="E41" s="19"/>
      <c r="F41" s="5"/>
    </row>
    <row r="42" spans="1:9" s="2" customFormat="1" ht="13.5" customHeight="1" x14ac:dyDescent="0.3">
      <c r="A42" s="6"/>
      <c r="B42" s="14"/>
      <c r="C42" s="14"/>
      <c r="D42" s="14"/>
      <c r="E42" s="19"/>
      <c r="F42" s="5"/>
    </row>
    <row r="43" spans="1:9" s="2" customFormat="1" ht="13.5" customHeight="1" x14ac:dyDescent="0.25">
      <c r="B43" s="13"/>
      <c r="C43" s="13"/>
      <c r="D43" s="13"/>
      <c r="E43" s="13"/>
      <c r="F43" s="5"/>
      <c r="G43" s="3"/>
      <c r="H43" s="4"/>
      <c r="I43" s="4"/>
    </row>
    <row r="44" spans="1:9" s="2" customFormat="1" ht="13.5" customHeight="1" x14ac:dyDescent="0.25">
      <c r="A44" s="1"/>
      <c r="B44" s="14"/>
      <c r="C44" s="14"/>
      <c r="D44" s="13"/>
      <c r="E44" s="14"/>
      <c r="F44" s="7"/>
      <c r="G44" s="4"/>
      <c r="H44" s="4"/>
      <c r="I44" s="4"/>
    </row>
    <row r="45" spans="1:9" ht="13.5" customHeight="1" x14ac:dyDescent="0.25">
      <c r="A45" s="2"/>
      <c r="B45" s="14"/>
      <c r="C45" s="14"/>
      <c r="D45" s="13"/>
      <c r="E45" s="14"/>
      <c r="F45" s="5"/>
      <c r="G45" s="4"/>
      <c r="H45" s="4"/>
      <c r="I45" s="4"/>
    </row>
    <row r="46" spans="1:9" s="2" customFormat="1" ht="13.5" customHeight="1" x14ac:dyDescent="0.25">
      <c r="B46" s="14"/>
      <c r="C46" s="14"/>
      <c r="D46" s="14"/>
      <c r="E46" s="14"/>
      <c r="F46" s="1"/>
    </row>
    <row r="47" spans="1:9" s="2" customFormat="1" ht="13.5" customHeight="1" x14ac:dyDescent="0.25">
      <c r="B47" s="14"/>
      <c r="C47" s="14"/>
      <c r="D47" s="14"/>
      <c r="E47" s="14"/>
    </row>
    <row r="48" spans="1:9" s="2" customFormat="1" ht="13.5" customHeight="1" x14ac:dyDescent="0.25">
      <c r="B48" s="14"/>
      <c r="C48" s="14"/>
      <c r="D48" s="14"/>
      <c r="E48" s="14"/>
      <c r="F48" s="1"/>
    </row>
    <row r="49" spans="1:6" s="2" customFormat="1" ht="13.5" customHeight="1" x14ac:dyDescent="0.25">
      <c r="B49" s="14"/>
      <c r="C49" s="14"/>
      <c r="D49" s="14"/>
      <c r="E49" s="14"/>
      <c r="F49" s="1"/>
    </row>
    <row r="50" spans="1:6" s="2" customFormat="1" ht="13.5" customHeight="1" x14ac:dyDescent="0.25">
      <c r="B50" s="14"/>
      <c r="C50" s="14"/>
      <c r="D50" s="14"/>
      <c r="E50" s="14"/>
      <c r="F50" s="1"/>
    </row>
    <row r="51" spans="1:6" s="2" customFormat="1" ht="13.5" customHeight="1" x14ac:dyDescent="0.25">
      <c r="B51" s="14"/>
      <c r="C51" s="14"/>
      <c r="D51" s="14"/>
      <c r="E51" s="14"/>
      <c r="F51" s="1"/>
    </row>
    <row r="52" spans="1:6" s="2" customFormat="1" ht="13.5" customHeight="1" x14ac:dyDescent="0.25">
      <c r="A52" s="1"/>
      <c r="B52" s="14"/>
      <c r="C52" s="14"/>
      <c r="D52" s="14"/>
      <c r="E52" s="14"/>
      <c r="F52" s="1"/>
    </row>
    <row r="53" spans="1:6" s="2" customFormat="1" ht="13.5" customHeight="1" x14ac:dyDescent="0.25">
      <c r="B53" s="14"/>
      <c r="C53" s="14"/>
      <c r="D53" s="14"/>
      <c r="E53" s="14"/>
      <c r="F53" s="1"/>
    </row>
    <row r="54" spans="1:6" s="2" customFormat="1" ht="13.5" customHeight="1" x14ac:dyDescent="0.25">
      <c r="B54" s="14"/>
      <c r="C54" s="14"/>
      <c r="D54" s="14"/>
      <c r="E54" s="14"/>
      <c r="F54" s="1"/>
    </row>
    <row r="55" spans="1:6" s="2" customFormat="1" ht="13.5" customHeight="1" x14ac:dyDescent="0.25">
      <c r="B55" s="14"/>
      <c r="C55" s="14"/>
      <c r="D55" s="14"/>
      <c r="E55" s="14"/>
    </row>
    <row r="56" spans="1:6" s="2" customFormat="1" ht="13.5" customHeight="1" x14ac:dyDescent="0.25">
      <c r="B56" s="14"/>
      <c r="C56" s="14"/>
      <c r="D56" s="14"/>
      <c r="E56" s="14"/>
    </row>
    <row r="57" spans="1:6" s="2" customFormat="1" ht="13.5" customHeight="1" x14ac:dyDescent="0.25">
      <c r="B57" s="14"/>
      <c r="C57" s="14"/>
      <c r="D57" s="14"/>
      <c r="E57" s="14"/>
    </row>
    <row r="58" spans="1:6" s="2" customFormat="1" ht="13.5" customHeight="1" x14ac:dyDescent="0.25">
      <c r="B58" s="14"/>
      <c r="C58" s="14"/>
      <c r="D58" s="14"/>
      <c r="E58" s="14"/>
    </row>
    <row r="59" spans="1:6" s="2" customFormat="1" ht="13.5" customHeight="1" x14ac:dyDescent="0.25">
      <c r="B59" s="14"/>
      <c r="C59" s="14"/>
      <c r="D59" s="14"/>
      <c r="E59" s="14"/>
      <c r="F59" s="1"/>
    </row>
    <row r="60" spans="1:6" s="2" customFormat="1" ht="13.5" customHeight="1" x14ac:dyDescent="0.25">
      <c r="A60" s="1"/>
      <c r="B60" s="14"/>
      <c r="C60" s="14"/>
      <c r="D60" s="14"/>
      <c r="E60" s="14"/>
      <c r="F60" s="1"/>
    </row>
    <row r="61" spans="1:6" s="2" customFormat="1" ht="13.5" customHeight="1" x14ac:dyDescent="0.25">
      <c r="B61" s="14"/>
      <c r="C61" s="14"/>
      <c r="D61" s="14"/>
      <c r="E61" s="14"/>
      <c r="F61" s="1"/>
    </row>
    <row r="62" spans="1:6" s="2" customFormat="1" ht="13.5" customHeight="1" x14ac:dyDescent="0.25">
      <c r="B62" s="14"/>
      <c r="C62" s="14"/>
      <c r="D62" s="14"/>
      <c r="E62" s="14"/>
      <c r="F62" s="1"/>
    </row>
    <row r="63" spans="1:6" s="2" customFormat="1" ht="13.5" customHeight="1" x14ac:dyDescent="0.25">
      <c r="B63" s="14"/>
      <c r="C63" s="14"/>
      <c r="D63" s="14"/>
      <c r="E63" s="14"/>
      <c r="F63" s="1"/>
    </row>
    <row r="64" spans="1:6" s="2" customFormat="1" ht="13.5" customHeight="1" x14ac:dyDescent="0.25">
      <c r="B64" s="14"/>
      <c r="C64" s="14"/>
      <c r="D64" s="14"/>
      <c r="E64" s="14"/>
      <c r="F64" s="1"/>
    </row>
    <row r="65" spans="1:9" s="2" customFormat="1" ht="13.5" customHeight="1" x14ac:dyDescent="0.25">
      <c r="B65" s="14"/>
      <c r="C65" s="14"/>
      <c r="D65" s="14"/>
      <c r="E65" s="14"/>
    </row>
    <row r="66" spans="1:9" s="2" customFormat="1" ht="13.5" customHeight="1" x14ac:dyDescent="0.25">
      <c r="B66" s="14"/>
      <c r="C66" s="14"/>
      <c r="D66" s="14"/>
      <c r="E66" s="14"/>
      <c r="F66" s="18"/>
    </row>
    <row r="67" spans="1:9" s="2" customFormat="1" ht="13.5" customHeight="1" x14ac:dyDescent="0.25">
      <c r="B67" s="14"/>
      <c r="C67" s="14"/>
      <c r="D67" s="14"/>
      <c r="E67" s="14"/>
      <c r="F67" s="1"/>
    </row>
    <row r="68" spans="1:9" s="2" customFormat="1" ht="13.5" customHeight="1" x14ac:dyDescent="0.25">
      <c r="B68" s="14"/>
      <c r="C68" s="14"/>
      <c r="D68" s="14"/>
      <c r="E68" s="14"/>
      <c r="F68" s="1"/>
    </row>
    <row r="69" spans="1:9" s="2" customFormat="1" ht="13.5" customHeight="1" x14ac:dyDescent="0.25">
      <c r="A69" s="1"/>
      <c r="B69" s="14"/>
      <c r="C69" s="14"/>
      <c r="D69" s="14"/>
      <c r="E69" s="14"/>
    </row>
    <row r="70" spans="1:9" s="2" customFormat="1" ht="13.5" customHeight="1" x14ac:dyDescent="0.25">
      <c r="A70" s="1"/>
      <c r="B70" s="14"/>
      <c r="C70" s="14"/>
      <c r="D70" s="14"/>
      <c r="E70" s="14"/>
    </row>
    <row r="71" spans="1:9" ht="13.5" customHeight="1" x14ac:dyDescent="0.25">
      <c r="B71" s="14"/>
      <c r="C71" s="14"/>
      <c r="D71" s="14"/>
    </row>
    <row r="72" spans="1:9" ht="13.5" customHeight="1" x14ac:dyDescent="0.3">
      <c r="A72" s="6"/>
      <c r="B72" s="14"/>
      <c r="C72" s="14"/>
      <c r="D72" s="14"/>
      <c r="F72" s="5"/>
    </row>
    <row r="73" spans="1:9" ht="13.5" customHeight="1" x14ac:dyDescent="0.25">
      <c r="A73" s="2"/>
      <c r="B73" s="13"/>
      <c r="C73" s="13"/>
      <c r="D73" s="13"/>
      <c r="E73" s="13"/>
      <c r="F73" s="5"/>
      <c r="G73" s="3"/>
      <c r="H73" s="4"/>
      <c r="I73" s="7"/>
    </row>
    <row r="74" spans="1:9" s="2" customFormat="1" ht="13.5" customHeight="1" x14ac:dyDescent="0.25">
      <c r="A74" s="1"/>
      <c r="B74" s="14"/>
      <c r="C74" s="14"/>
      <c r="D74" s="13"/>
      <c r="E74" s="14"/>
      <c r="F74" s="7"/>
      <c r="G74" s="4"/>
      <c r="H74" s="4"/>
      <c r="I74" s="5"/>
    </row>
    <row r="75" spans="1:9" s="2" customFormat="1" ht="13.5" customHeight="1" x14ac:dyDescent="0.25">
      <c r="A75" s="1"/>
      <c r="B75" s="14"/>
      <c r="C75" s="14"/>
      <c r="D75" s="14"/>
      <c r="E75" s="13"/>
      <c r="F75" s="7"/>
      <c r="G75" s="4"/>
      <c r="H75" s="4"/>
      <c r="I75" s="7"/>
    </row>
    <row r="76" spans="1:9" s="2" customFormat="1" ht="13.5" customHeight="1" x14ac:dyDescent="0.25">
      <c r="A76" s="1"/>
      <c r="B76" s="14"/>
      <c r="C76" s="14"/>
      <c r="D76" s="14"/>
      <c r="E76" s="13"/>
      <c r="F76" s="7"/>
      <c r="G76" s="4"/>
      <c r="H76" s="4"/>
      <c r="I76" s="7"/>
    </row>
    <row r="77" spans="1:9" s="2" customFormat="1" ht="13.5" customHeight="1" x14ac:dyDescent="0.25">
      <c r="A77" s="1"/>
      <c r="B77" s="14"/>
      <c r="C77" s="14"/>
      <c r="D77" s="14"/>
      <c r="E77" s="13"/>
      <c r="F77" s="7"/>
      <c r="G77" s="4"/>
      <c r="H77" s="4"/>
      <c r="I77" s="7"/>
    </row>
    <row r="78" spans="1:9" s="2" customFormat="1" ht="13.5" customHeight="1" x14ac:dyDescent="0.25">
      <c r="A78" s="1"/>
      <c r="B78" s="14"/>
      <c r="C78" s="14"/>
      <c r="D78" s="14"/>
      <c r="E78" s="13"/>
      <c r="F78" s="7"/>
      <c r="G78" s="4"/>
      <c r="H78" s="4"/>
      <c r="I78" s="7"/>
    </row>
    <row r="79" spans="1:9" s="2" customFormat="1" ht="13.5" customHeight="1" x14ac:dyDescent="0.25">
      <c r="A79" s="1"/>
      <c r="B79" s="14"/>
      <c r="C79" s="14"/>
      <c r="D79" s="14"/>
      <c r="E79" s="13"/>
      <c r="F79" s="7"/>
      <c r="G79" s="4"/>
      <c r="H79" s="4"/>
      <c r="I79" s="7"/>
    </row>
    <row r="80" spans="1:9" s="2" customFormat="1" ht="13.5" customHeight="1" x14ac:dyDescent="0.25">
      <c r="A80" s="1"/>
      <c r="B80" s="14"/>
      <c r="C80" s="14"/>
      <c r="D80" s="14"/>
      <c r="E80" s="13"/>
      <c r="F80" s="5"/>
      <c r="G80" s="4"/>
      <c r="H80" s="4"/>
      <c r="I80" s="7"/>
    </row>
    <row r="81" spans="1:9" s="2" customFormat="1" ht="13.5" customHeight="1" x14ac:dyDescent="0.25">
      <c r="A81" s="1"/>
      <c r="B81" s="14"/>
      <c r="C81" s="14"/>
      <c r="D81" s="14"/>
      <c r="E81" s="13"/>
      <c r="F81" s="7"/>
      <c r="G81" s="4"/>
      <c r="H81" s="4"/>
      <c r="I81" s="7"/>
    </row>
    <row r="82" spans="1:9" s="2" customFormat="1" ht="13.5" customHeight="1" x14ac:dyDescent="0.25">
      <c r="A82" s="1"/>
      <c r="B82" s="14"/>
      <c r="C82" s="14"/>
      <c r="D82" s="14"/>
      <c r="E82" s="13"/>
      <c r="F82" s="7"/>
      <c r="G82" s="4"/>
      <c r="H82" s="4"/>
      <c r="I82" s="7"/>
    </row>
    <row r="83" spans="1:9" s="2" customFormat="1" ht="13.5" customHeight="1" x14ac:dyDescent="0.25">
      <c r="A83" s="1"/>
      <c r="B83" s="14"/>
      <c r="C83" s="14"/>
      <c r="D83" s="14"/>
      <c r="E83" s="13"/>
      <c r="F83" s="7"/>
      <c r="G83" s="4"/>
      <c r="H83" s="4"/>
      <c r="I83" s="7"/>
    </row>
    <row r="84" spans="1:9" s="2" customFormat="1" ht="13.5" customHeight="1" x14ac:dyDescent="0.25">
      <c r="A84" s="1"/>
      <c r="B84" s="14"/>
      <c r="C84" s="14"/>
      <c r="D84" s="14"/>
      <c r="E84" s="13"/>
      <c r="F84" s="7"/>
      <c r="G84" s="4"/>
      <c r="H84" s="4"/>
      <c r="I84" s="7"/>
    </row>
    <row r="85" spans="1:9" s="2" customFormat="1" ht="13.5" customHeight="1" x14ac:dyDescent="0.25">
      <c r="A85" s="1"/>
      <c r="B85" s="14"/>
      <c r="C85" s="14"/>
      <c r="D85" s="14"/>
      <c r="E85" s="13"/>
      <c r="F85" s="7"/>
      <c r="G85" s="4"/>
      <c r="H85" s="4"/>
      <c r="I85" s="7"/>
    </row>
    <row r="86" spans="1:9" s="2" customFormat="1" ht="13.5" customHeight="1" x14ac:dyDescent="0.25">
      <c r="A86" s="1"/>
      <c r="B86" s="14"/>
      <c r="C86" s="14"/>
      <c r="D86" s="14"/>
      <c r="E86" s="13"/>
      <c r="F86" s="5"/>
      <c r="G86" s="4"/>
      <c r="H86" s="4"/>
      <c r="I86" s="7"/>
    </row>
    <row r="87" spans="1:9" s="2" customFormat="1" ht="13.5" customHeight="1" x14ac:dyDescent="0.25">
      <c r="A87" s="1"/>
      <c r="B87" s="14"/>
      <c r="C87" s="14"/>
      <c r="D87" s="14"/>
      <c r="E87" s="13"/>
      <c r="F87" s="7"/>
      <c r="G87" s="4"/>
      <c r="H87" s="4"/>
      <c r="I87" s="7"/>
    </row>
    <row r="88" spans="1:9" s="2" customFormat="1" ht="13.5" customHeight="1" x14ac:dyDescent="0.25">
      <c r="A88" s="1"/>
      <c r="B88" s="14"/>
      <c r="C88" s="14"/>
      <c r="D88" s="14"/>
      <c r="E88" s="13"/>
      <c r="F88" s="5"/>
      <c r="G88" s="4"/>
      <c r="H88" s="4"/>
      <c r="I88" s="5"/>
    </row>
    <row r="89" spans="1:9" s="2" customFormat="1" ht="13.5" customHeight="1" x14ac:dyDescent="0.25">
      <c r="A89" s="1"/>
      <c r="B89" s="14"/>
      <c r="C89" s="14"/>
      <c r="D89" s="14"/>
      <c r="E89" s="13"/>
      <c r="F89" s="5"/>
      <c r="G89" s="4"/>
      <c r="H89" s="4"/>
      <c r="I89" s="7"/>
    </row>
    <row r="90" spans="1:9" s="2" customFormat="1" ht="13.5" customHeight="1" x14ac:dyDescent="0.25">
      <c r="A90" s="1"/>
      <c r="B90" s="14"/>
      <c r="C90" s="14"/>
      <c r="D90" s="14"/>
      <c r="E90" s="13"/>
      <c r="F90" s="7"/>
      <c r="G90" s="4"/>
      <c r="H90" s="4"/>
      <c r="I90" s="7"/>
    </row>
    <row r="91" spans="1:9" s="2" customFormat="1" ht="13.5" customHeight="1" x14ac:dyDescent="0.25">
      <c r="A91" s="1"/>
      <c r="B91" s="14"/>
      <c r="C91" s="14"/>
      <c r="D91" s="14"/>
      <c r="E91" s="13"/>
      <c r="F91" s="7"/>
    </row>
    <row r="92" spans="1:9" s="2" customFormat="1" ht="13.5" customHeight="1" x14ac:dyDescent="0.25">
      <c r="A92" s="1"/>
      <c r="B92" s="14"/>
      <c r="C92" s="14"/>
      <c r="D92" s="14"/>
      <c r="E92" s="13"/>
      <c r="F92" s="7"/>
      <c r="G92" s="4"/>
      <c r="H92" s="4"/>
      <c r="I92" s="7"/>
    </row>
    <row r="93" spans="1:9" s="2" customFormat="1" ht="13.5" customHeight="1" x14ac:dyDescent="0.25">
      <c r="A93" s="1"/>
      <c r="B93" s="14"/>
      <c r="C93" s="14"/>
      <c r="D93" s="14"/>
      <c r="E93" s="13"/>
      <c r="F93" s="7"/>
      <c r="G93" s="4"/>
      <c r="H93" s="4"/>
      <c r="I93" s="7"/>
    </row>
    <row r="94" spans="1:9" s="2" customFormat="1" ht="13.5" customHeight="1" x14ac:dyDescent="0.25">
      <c r="A94" s="1"/>
      <c r="B94" s="14"/>
      <c r="C94" s="14"/>
      <c r="D94" s="14"/>
      <c r="E94" s="13"/>
      <c r="F94" s="7"/>
      <c r="G94" s="4"/>
      <c r="H94" s="4"/>
      <c r="I94" s="7"/>
    </row>
    <row r="95" spans="1:9" s="2" customFormat="1" ht="13.5" customHeight="1" x14ac:dyDescent="0.25">
      <c r="A95" s="1"/>
      <c r="B95" s="14"/>
      <c r="C95" s="14"/>
      <c r="D95" s="14"/>
      <c r="E95" s="13"/>
      <c r="F95" s="7"/>
      <c r="G95" s="4"/>
      <c r="H95" s="4"/>
      <c r="I95" s="7"/>
    </row>
    <row r="96" spans="1:9" s="2" customFormat="1" ht="13.5" customHeight="1" x14ac:dyDescent="0.25">
      <c r="A96" s="1"/>
      <c r="B96" s="14"/>
      <c r="C96" s="14"/>
      <c r="D96" s="14"/>
      <c r="E96" s="13"/>
      <c r="F96" s="5"/>
      <c r="G96" s="4"/>
      <c r="H96" s="4"/>
      <c r="I96" s="7"/>
    </row>
    <row r="97" spans="1:9" s="2" customFormat="1" ht="13.5" customHeight="1" x14ac:dyDescent="0.25">
      <c r="A97" s="1"/>
      <c r="B97" s="14"/>
      <c r="C97" s="14"/>
      <c r="D97" s="14"/>
      <c r="E97" s="13"/>
      <c r="F97" s="7"/>
      <c r="G97" s="4"/>
      <c r="H97" s="4"/>
      <c r="I97" s="7"/>
    </row>
    <row r="98" spans="1:9" s="2" customFormat="1" ht="13.5" customHeight="1" x14ac:dyDescent="0.25">
      <c r="A98" s="1"/>
      <c r="B98" s="14"/>
      <c r="C98" s="14"/>
      <c r="D98" s="14"/>
      <c r="E98" s="13"/>
      <c r="F98" s="5"/>
      <c r="G98" s="4"/>
      <c r="H98" s="4"/>
      <c r="I98" s="7"/>
    </row>
    <row r="99" spans="1:9" s="2" customFormat="1" ht="13.5" customHeight="1" x14ac:dyDescent="0.25">
      <c r="A99" s="1"/>
      <c r="B99" s="14"/>
      <c r="C99" s="14"/>
      <c r="D99" s="14"/>
      <c r="E99" s="13"/>
      <c r="F99" s="7"/>
      <c r="G99" s="4"/>
      <c r="H99" s="4"/>
      <c r="I99" s="7"/>
    </row>
    <row r="100" spans="1:9" s="2" customFormat="1" ht="13.5" customHeight="1" x14ac:dyDescent="0.25">
      <c r="B100" s="14"/>
      <c r="C100" s="14"/>
      <c r="D100" s="14"/>
      <c r="E100" s="14"/>
      <c r="F100" s="7"/>
      <c r="G100" s="4"/>
      <c r="H100" s="4"/>
      <c r="I100" s="7"/>
    </row>
    <row r="101" spans="1:9" s="2" customFormat="1" ht="13.5" customHeight="1" x14ac:dyDescent="0.25">
      <c r="B101" s="14"/>
      <c r="C101" s="14"/>
      <c r="D101" s="14"/>
      <c r="E101" s="14"/>
      <c r="F101" s="7"/>
      <c r="G101" s="4"/>
      <c r="H101" s="4"/>
      <c r="I101" s="7"/>
    </row>
    <row r="102" spans="1:9" ht="13.5" customHeight="1" x14ac:dyDescent="0.3">
      <c r="A102" s="6"/>
      <c r="B102" s="14"/>
      <c r="C102" s="14"/>
      <c r="D102" s="14"/>
      <c r="F102" s="5"/>
    </row>
    <row r="103" spans="1:9" ht="13.5" customHeight="1" x14ac:dyDescent="0.25">
      <c r="A103" s="2"/>
      <c r="B103" s="13"/>
      <c r="C103" s="13"/>
      <c r="D103" s="13"/>
      <c r="E103" s="13"/>
      <c r="F103" s="5"/>
      <c r="G103" s="3"/>
      <c r="H103" s="4"/>
      <c r="I103" s="7"/>
    </row>
    <row r="104" spans="1:9" s="2" customFormat="1" ht="13.5" customHeight="1" x14ac:dyDescent="0.25">
      <c r="A104" s="1"/>
      <c r="B104" s="14"/>
      <c r="C104" s="14"/>
      <c r="D104" s="13"/>
      <c r="E104" s="14"/>
      <c r="F104" s="7"/>
      <c r="G104" s="4"/>
      <c r="H104" s="4"/>
      <c r="I104" s="5"/>
    </row>
    <row r="105" spans="1:9" s="2" customFormat="1" ht="13.5" customHeight="1" x14ac:dyDescent="0.25">
      <c r="A105" s="1"/>
      <c r="B105" s="14"/>
      <c r="C105" s="14"/>
      <c r="D105" s="14"/>
      <c r="E105" s="14"/>
      <c r="F105" s="7"/>
      <c r="G105" s="4"/>
    </row>
    <row r="106" spans="1:9" s="2" customFormat="1" ht="13.5" customHeight="1" x14ac:dyDescent="0.25">
      <c r="A106" s="1"/>
      <c r="B106" s="14"/>
      <c r="C106" s="14"/>
      <c r="D106" s="14"/>
      <c r="E106" s="14"/>
      <c r="F106" s="7"/>
      <c r="G106" s="4"/>
    </row>
    <row r="107" spans="1:9" s="2" customFormat="1" ht="13.5" customHeight="1" x14ac:dyDescent="0.25">
      <c r="A107" s="1"/>
      <c r="B107" s="14"/>
      <c r="C107" s="14"/>
      <c r="D107" s="14"/>
      <c r="E107" s="14"/>
      <c r="F107" s="7"/>
      <c r="G107" s="4"/>
    </row>
    <row r="108" spans="1:9" s="2" customFormat="1" ht="13.5" customHeight="1" x14ac:dyDescent="0.25">
      <c r="A108" s="1"/>
      <c r="B108" s="14"/>
      <c r="C108" s="14"/>
      <c r="D108" s="14"/>
      <c r="E108" s="14"/>
      <c r="F108" s="7"/>
      <c r="G108" s="4"/>
    </row>
    <row r="109" spans="1:9" s="2" customFormat="1" ht="13.5" customHeight="1" x14ac:dyDescent="0.25">
      <c r="A109" s="1"/>
      <c r="B109" s="14"/>
      <c r="C109" s="14"/>
      <c r="D109" s="14"/>
      <c r="E109" s="14"/>
      <c r="F109" s="7"/>
      <c r="G109" s="4"/>
    </row>
    <row r="110" spans="1:9" s="2" customFormat="1" ht="13.5" customHeight="1" x14ac:dyDescent="0.25">
      <c r="A110" s="1"/>
      <c r="B110" s="14"/>
      <c r="C110" s="14"/>
      <c r="D110" s="14"/>
      <c r="E110" s="14"/>
      <c r="F110" s="7"/>
      <c r="G110" s="4"/>
    </row>
    <row r="111" spans="1:9" s="2" customFormat="1" ht="13.5" customHeight="1" x14ac:dyDescent="0.25">
      <c r="A111" s="1"/>
      <c r="B111" s="14"/>
      <c r="C111" s="14"/>
      <c r="D111" s="14"/>
      <c r="E111" s="14"/>
      <c r="F111" s="7"/>
      <c r="G111" s="4"/>
    </row>
    <row r="112" spans="1:9" s="2" customFormat="1" ht="13.5" customHeight="1" x14ac:dyDescent="0.25">
      <c r="A112" s="1"/>
      <c r="B112" s="14"/>
      <c r="C112" s="14"/>
      <c r="D112" s="14"/>
      <c r="E112" s="14"/>
      <c r="F112" s="7"/>
      <c r="G112" s="4"/>
    </row>
    <row r="113" spans="1:9" s="2" customFormat="1" ht="13.5" customHeight="1" x14ac:dyDescent="0.25">
      <c r="A113" s="1"/>
      <c r="B113" s="14"/>
      <c r="C113" s="14"/>
      <c r="D113" s="14"/>
      <c r="E113" s="14"/>
      <c r="F113" s="7"/>
      <c r="G113" s="4"/>
    </row>
    <row r="114" spans="1:9" s="2" customFormat="1" ht="13.5" customHeight="1" x14ac:dyDescent="0.25">
      <c r="A114" s="1"/>
      <c r="B114" s="14"/>
      <c r="C114" s="14"/>
      <c r="D114" s="14"/>
      <c r="E114" s="14"/>
      <c r="F114" s="7"/>
      <c r="G114" s="4"/>
    </row>
    <row r="115" spans="1:9" s="2" customFormat="1" ht="13.5" customHeight="1" x14ac:dyDescent="0.25">
      <c r="A115" s="1"/>
      <c r="B115" s="14"/>
      <c r="C115" s="14"/>
      <c r="D115" s="14"/>
      <c r="E115" s="14"/>
      <c r="F115" s="7"/>
      <c r="G115" s="4"/>
    </row>
    <row r="116" spans="1:9" s="2" customFormat="1" ht="13.5" customHeight="1" x14ac:dyDescent="0.25">
      <c r="A116" s="1"/>
      <c r="B116" s="14"/>
      <c r="C116" s="14"/>
      <c r="D116" s="14"/>
      <c r="E116" s="14"/>
      <c r="F116" s="7"/>
      <c r="G116" s="4"/>
    </row>
    <row r="117" spans="1:9" s="2" customFormat="1" ht="13.5" customHeight="1" x14ac:dyDescent="0.25">
      <c r="A117" s="1"/>
      <c r="B117" s="14"/>
      <c r="C117" s="14"/>
      <c r="D117" s="14"/>
      <c r="E117" s="14"/>
      <c r="F117" s="7"/>
      <c r="G117" s="4"/>
    </row>
    <row r="118" spans="1:9" s="2" customFormat="1" ht="13.5" customHeight="1" x14ac:dyDescent="0.25">
      <c r="A118" s="1"/>
      <c r="B118" s="14"/>
      <c r="C118" s="14"/>
      <c r="D118" s="14"/>
      <c r="E118" s="14"/>
      <c r="F118" s="7"/>
      <c r="G118" s="4"/>
    </row>
    <row r="119" spans="1:9" s="2" customFormat="1" ht="13.5" customHeight="1" x14ac:dyDescent="0.25">
      <c r="A119" s="1"/>
      <c r="B119" s="14"/>
      <c r="C119" s="14"/>
      <c r="D119" s="14"/>
      <c r="E119" s="14"/>
      <c r="F119" s="7"/>
      <c r="G119" s="4"/>
    </row>
    <row r="120" spans="1:9" s="2" customFormat="1" ht="13.5" customHeight="1" x14ac:dyDescent="0.25">
      <c r="A120" s="1"/>
      <c r="B120" s="14"/>
      <c r="C120" s="14"/>
      <c r="D120" s="14"/>
      <c r="E120" s="14"/>
      <c r="F120" s="7"/>
      <c r="G120" s="4"/>
    </row>
    <row r="121" spans="1:9" s="2" customFormat="1" ht="13.5" customHeight="1" x14ac:dyDescent="0.25">
      <c r="A121" s="1"/>
      <c r="B121" s="14"/>
      <c r="C121" s="14"/>
      <c r="D121" s="14"/>
      <c r="E121" s="14"/>
      <c r="F121" s="7"/>
      <c r="G121" s="4"/>
    </row>
    <row r="122" spans="1:9" s="2" customFormat="1" ht="13.5" customHeight="1" x14ac:dyDescent="0.25">
      <c r="A122" s="1"/>
      <c r="B122" s="14"/>
      <c r="C122" s="14"/>
      <c r="D122" s="14"/>
      <c r="E122" s="14"/>
      <c r="F122" s="7"/>
      <c r="G122" s="4"/>
      <c r="I122" s="7"/>
    </row>
    <row r="123" spans="1:9" s="2" customFormat="1" ht="13.5" customHeight="1" x14ac:dyDescent="0.35">
      <c r="A123" s="10"/>
      <c r="B123" s="14"/>
      <c r="C123" s="14"/>
      <c r="D123" s="14"/>
      <c r="E123" s="14"/>
      <c r="F123" s="7"/>
    </row>
    <row r="124" spans="1:9" s="2" customFormat="1" ht="13.5" customHeight="1" x14ac:dyDescent="0.25">
      <c r="A124" s="1"/>
      <c r="B124" s="14"/>
      <c r="C124" s="14"/>
      <c r="D124" s="14"/>
      <c r="E124" s="14"/>
      <c r="F124" s="7"/>
    </row>
    <row r="125" spans="1:9" s="2" customFormat="1" ht="13.5" customHeight="1" x14ac:dyDescent="0.25">
      <c r="A125" s="1"/>
      <c r="B125" s="14"/>
      <c r="C125" s="14"/>
      <c r="D125" s="14"/>
      <c r="E125" s="14"/>
      <c r="F125" s="7"/>
    </row>
    <row r="126" spans="1:9" s="2" customFormat="1" x14ac:dyDescent="0.25">
      <c r="A126" s="1"/>
      <c r="B126" s="14"/>
      <c r="C126" s="14"/>
      <c r="D126" s="14"/>
      <c r="E126" s="14"/>
      <c r="F126" s="7"/>
    </row>
    <row r="127" spans="1:9" s="2" customFormat="1" x14ac:dyDescent="0.25">
      <c r="A127" s="1"/>
      <c r="B127" s="14"/>
      <c r="C127" s="14"/>
      <c r="D127" s="14"/>
      <c r="E127" s="14"/>
      <c r="F127" s="7"/>
    </row>
    <row r="128" spans="1:9" s="2" customFormat="1" x14ac:dyDescent="0.25">
      <c r="A128" s="1"/>
      <c r="B128" s="14"/>
      <c r="C128" s="14"/>
      <c r="D128" s="14"/>
      <c r="E128" s="14"/>
      <c r="F128" s="7"/>
    </row>
    <row r="129" spans="1:7" s="2" customFormat="1" x14ac:dyDescent="0.25">
      <c r="B129" s="14"/>
      <c r="C129" s="14"/>
      <c r="D129" s="14"/>
      <c r="E129" s="14"/>
      <c r="F129" s="7"/>
    </row>
    <row r="130" spans="1:7" s="2" customFormat="1" x14ac:dyDescent="0.25">
      <c r="B130" s="14"/>
      <c r="C130" s="14"/>
      <c r="D130" s="14"/>
      <c r="E130" s="14"/>
      <c r="F130" s="7"/>
    </row>
    <row r="131" spans="1:7" s="2" customFormat="1" x14ac:dyDescent="0.25">
      <c r="A131" s="1"/>
      <c r="B131" s="16"/>
      <c r="C131" s="16"/>
      <c r="D131" s="16"/>
      <c r="E131" s="16"/>
      <c r="F131" s="7"/>
      <c r="G131" s="1"/>
    </row>
    <row r="132" spans="1:7" s="2" customFormat="1" x14ac:dyDescent="0.25">
      <c r="A132" s="1"/>
      <c r="B132" s="16"/>
      <c r="C132" s="16"/>
      <c r="D132" s="16"/>
      <c r="E132" s="16"/>
      <c r="F132" s="7"/>
      <c r="G132" s="1"/>
    </row>
    <row r="133" spans="1:7" s="2" customFormat="1" x14ac:dyDescent="0.25">
      <c r="A133" s="1"/>
      <c r="B133" s="16"/>
      <c r="C133" s="16"/>
      <c r="D133" s="16"/>
      <c r="E133" s="16"/>
      <c r="F133" s="7"/>
      <c r="G133" s="1"/>
    </row>
    <row r="134" spans="1:7" s="2" customFormat="1" x14ac:dyDescent="0.25">
      <c r="A134" s="1"/>
      <c r="B134" s="16"/>
      <c r="C134" s="16"/>
      <c r="D134" s="16"/>
      <c r="E134" s="16"/>
      <c r="F134" s="7"/>
      <c r="G134" s="1"/>
    </row>
    <row r="135" spans="1:7" s="2" customFormat="1" x14ac:dyDescent="0.25">
      <c r="A135" s="1"/>
      <c r="B135" s="16"/>
      <c r="C135" s="16"/>
      <c r="D135" s="16"/>
      <c r="E135" s="16"/>
      <c r="F135" s="7"/>
      <c r="G135" s="1"/>
    </row>
    <row r="136" spans="1:7" s="2" customFormat="1" x14ac:dyDescent="0.25">
      <c r="A136" s="1"/>
      <c r="B136" s="16"/>
      <c r="C136" s="16"/>
      <c r="D136" s="16"/>
      <c r="E136" s="16"/>
      <c r="F136" s="7"/>
      <c r="G136" s="1"/>
    </row>
    <row r="137" spans="1:7" s="2" customFormat="1" x14ac:dyDescent="0.25">
      <c r="A137" s="1"/>
      <c r="B137" s="16"/>
      <c r="C137" s="16"/>
      <c r="D137" s="16"/>
      <c r="E137" s="16"/>
      <c r="F137" s="7"/>
      <c r="G137" s="1"/>
    </row>
    <row r="138" spans="1:7" s="2" customFormat="1" x14ac:dyDescent="0.25">
      <c r="A138" s="1"/>
      <c r="B138" s="16"/>
      <c r="C138" s="16"/>
      <c r="D138" s="16"/>
      <c r="E138" s="16"/>
      <c r="F138" s="7"/>
      <c r="G138" s="1"/>
    </row>
    <row r="139" spans="1:7" s="2" customFormat="1" x14ac:dyDescent="0.25">
      <c r="A139" s="1"/>
      <c r="B139" s="16"/>
      <c r="C139" s="16"/>
      <c r="D139" s="16"/>
      <c r="E139" s="16"/>
      <c r="F139" s="7"/>
      <c r="G139" s="1"/>
    </row>
    <row r="140" spans="1:7" s="2" customFormat="1" x14ac:dyDescent="0.25">
      <c r="A140" s="1"/>
      <c r="B140" s="16"/>
      <c r="C140" s="16"/>
      <c r="D140" s="16"/>
      <c r="E140" s="16"/>
      <c r="F140" s="7"/>
      <c r="G140" s="1"/>
    </row>
    <row r="141" spans="1:7" s="2" customFormat="1" x14ac:dyDescent="0.25">
      <c r="A141" s="1"/>
      <c r="B141" s="16"/>
      <c r="C141" s="16"/>
      <c r="D141" s="16"/>
      <c r="E141" s="16"/>
      <c r="F141" s="7"/>
      <c r="G141" s="1"/>
    </row>
    <row r="142" spans="1:7" s="2" customFormat="1" x14ac:dyDescent="0.25">
      <c r="A142" s="1"/>
      <c r="B142" s="16"/>
      <c r="C142" s="16"/>
      <c r="D142" s="16"/>
      <c r="E142" s="16"/>
      <c r="F142" s="7"/>
      <c r="G142" s="1"/>
    </row>
    <row r="143" spans="1:7" s="2" customFormat="1" x14ac:dyDescent="0.25">
      <c r="A143" s="1"/>
      <c r="B143" s="16"/>
      <c r="C143" s="16"/>
      <c r="D143" s="16"/>
      <c r="E143" s="16"/>
      <c r="F143" s="7"/>
      <c r="G143" s="1"/>
    </row>
    <row r="144" spans="1:7" s="2" customFormat="1" x14ac:dyDescent="0.25">
      <c r="A144" s="1"/>
      <c r="B144" s="16"/>
      <c r="C144" s="16"/>
      <c r="D144" s="16"/>
      <c r="E144" s="16"/>
      <c r="F144" s="7"/>
      <c r="G144" s="1"/>
    </row>
    <row r="145" spans="1:7" s="2" customFormat="1" x14ac:dyDescent="0.25">
      <c r="A145" s="1"/>
      <c r="B145" s="16"/>
      <c r="C145" s="16"/>
      <c r="D145" s="16"/>
      <c r="E145" s="16"/>
      <c r="F145" s="7"/>
      <c r="G145" s="1"/>
    </row>
    <row r="146" spans="1:7" s="2" customFormat="1" x14ac:dyDescent="0.25">
      <c r="A146" s="1"/>
      <c r="B146" s="16"/>
      <c r="C146" s="16"/>
      <c r="D146" s="16"/>
      <c r="E146" s="16"/>
      <c r="F146" s="7"/>
      <c r="G146" s="1"/>
    </row>
    <row r="147" spans="1:7" s="2" customFormat="1" x14ac:dyDescent="0.25">
      <c r="A147" s="1"/>
      <c r="B147" s="16"/>
      <c r="C147" s="16"/>
      <c r="D147" s="16"/>
      <c r="E147" s="16"/>
      <c r="F147" s="7"/>
      <c r="G147" s="1"/>
    </row>
    <row r="148" spans="1:7" s="2" customFormat="1" x14ac:dyDescent="0.25">
      <c r="A148" s="1"/>
      <c r="B148" s="16"/>
      <c r="C148" s="16"/>
      <c r="D148" s="16"/>
      <c r="E148" s="16"/>
      <c r="F148" s="7"/>
      <c r="G148" s="1"/>
    </row>
    <row r="149" spans="1:7" s="2" customFormat="1" x14ac:dyDescent="0.25">
      <c r="A149" s="1"/>
      <c r="B149" s="16"/>
      <c r="C149" s="16"/>
      <c r="D149" s="16"/>
      <c r="E149" s="16"/>
      <c r="F149" s="7"/>
      <c r="G149" s="1"/>
    </row>
    <row r="150" spans="1:7" s="2" customFormat="1" x14ac:dyDescent="0.25">
      <c r="A150" s="1"/>
      <c r="B150" s="16"/>
      <c r="C150" s="16"/>
      <c r="D150" s="16"/>
      <c r="E150" s="16"/>
      <c r="F150" s="7"/>
      <c r="G150" s="1"/>
    </row>
  </sheetData>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50"/>
  <sheetViews>
    <sheetView zoomScale="81" zoomScaleNormal="81" workbookViewId="0">
      <selection activeCell="F20" sqref="F20"/>
    </sheetView>
  </sheetViews>
  <sheetFormatPr defaultColWidth="11.36328125" defaultRowHeight="12.5" x14ac:dyDescent="0.25"/>
  <cols>
    <col min="1" max="1" width="6.36328125" style="1" bestFit="1" customWidth="1"/>
    <col min="2" max="2" width="21.36328125" style="16" customWidth="1"/>
    <col min="3" max="3" width="17.36328125" style="16" customWidth="1"/>
    <col min="4" max="4" width="28.36328125" style="16" customWidth="1"/>
    <col min="5" max="5" width="10.7265625" style="16" bestFit="1" customWidth="1"/>
    <col min="6" max="6" width="127.08984375" style="11" bestFit="1" customWidth="1"/>
    <col min="7" max="7" width="28.26953125" style="16" customWidth="1"/>
    <col min="8" max="8" width="100.08984375" style="7" bestFit="1" customWidth="1"/>
    <col min="9" max="16384" width="11.36328125" style="1"/>
  </cols>
  <sheetData>
    <row r="1" spans="1:11" s="199" customFormat="1" ht="14.15" customHeight="1" thickBot="1" x14ac:dyDescent="0.35">
      <c r="A1" s="201" t="s">
        <v>80</v>
      </c>
      <c r="B1" s="202"/>
      <c r="C1" s="202"/>
      <c r="D1" s="203"/>
      <c r="E1" s="204"/>
      <c r="F1" s="205"/>
      <c r="G1" s="206"/>
      <c r="H1" s="206"/>
      <c r="I1" s="206"/>
    </row>
    <row r="2" spans="1:11" s="110" customFormat="1" ht="14.15" customHeight="1" x14ac:dyDescent="0.3">
      <c r="A2" s="105" t="s">
        <v>16</v>
      </c>
      <c r="B2" s="106" t="s">
        <v>54</v>
      </c>
      <c r="C2" s="106" t="s">
        <v>55</v>
      </c>
      <c r="D2" s="106" t="s">
        <v>48</v>
      </c>
      <c r="E2" s="106" t="s">
        <v>19</v>
      </c>
      <c r="F2" s="107" t="s">
        <v>20</v>
      </c>
      <c r="G2" s="108" t="s">
        <v>231</v>
      </c>
      <c r="H2" s="108"/>
      <c r="I2" s="108"/>
      <c r="J2" s="109"/>
      <c r="K2" s="109"/>
    </row>
    <row r="3" spans="1:11" s="33" customFormat="1" ht="14.15" customHeight="1" thickBot="1" x14ac:dyDescent="0.35">
      <c r="A3" s="143"/>
      <c r="B3" s="144">
        <v>12</v>
      </c>
      <c r="C3" s="144">
        <v>9</v>
      </c>
      <c r="D3" s="144">
        <v>13</v>
      </c>
      <c r="E3" s="144">
        <f t="shared" ref="E3:E14" si="0">SUM(B3:D3)</f>
        <v>34</v>
      </c>
      <c r="F3" s="146"/>
      <c r="G3" s="95"/>
      <c r="H3" s="95"/>
      <c r="I3" s="95"/>
      <c r="J3" s="94"/>
      <c r="K3" s="94"/>
    </row>
    <row r="4" spans="1:11" s="109" customFormat="1" ht="14.15" customHeight="1" thickBot="1" x14ac:dyDescent="0.35">
      <c r="A4" s="166" t="s">
        <v>104</v>
      </c>
      <c r="B4" s="167">
        <v>12</v>
      </c>
      <c r="C4" s="167">
        <v>8</v>
      </c>
      <c r="D4" s="167">
        <v>12</v>
      </c>
      <c r="E4" s="50">
        <f t="shared" si="0"/>
        <v>32</v>
      </c>
      <c r="F4" s="168" t="s">
        <v>119</v>
      </c>
      <c r="G4" s="109">
        <f>((E4/34)*100)</f>
        <v>94.117647058823522</v>
      </c>
    </row>
    <row r="5" spans="1:11" s="36" customFormat="1" ht="14.15" customHeight="1" thickBot="1" x14ac:dyDescent="0.35">
      <c r="A5" s="34" t="s">
        <v>103</v>
      </c>
      <c r="B5" s="46">
        <v>12</v>
      </c>
      <c r="C5" s="46">
        <v>9</v>
      </c>
      <c r="D5" s="46">
        <v>12</v>
      </c>
      <c r="E5" s="50">
        <f t="shared" si="0"/>
        <v>33</v>
      </c>
      <c r="F5" s="40" t="s">
        <v>111</v>
      </c>
      <c r="G5" s="109">
        <f t="shared" ref="G5:G32" si="1">((E5/34)*100)</f>
        <v>97.058823529411768</v>
      </c>
    </row>
    <row r="6" spans="1:11" s="36" customFormat="1" ht="14.15" customHeight="1" thickBot="1" x14ac:dyDescent="0.35">
      <c r="A6" s="34" t="s">
        <v>198</v>
      </c>
      <c r="B6" s="46">
        <v>12</v>
      </c>
      <c r="C6" s="46">
        <v>9</v>
      </c>
      <c r="D6" s="46">
        <v>12</v>
      </c>
      <c r="E6" s="50">
        <f t="shared" si="0"/>
        <v>33</v>
      </c>
      <c r="F6" s="40" t="s">
        <v>117</v>
      </c>
      <c r="G6" s="109">
        <f t="shared" si="1"/>
        <v>97.058823529411768</v>
      </c>
    </row>
    <row r="7" spans="1:11" s="36" customFormat="1" ht="14.15" customHeight="1" thickBot="1" x14ac:dyDescent="0.35">
      <c r="A7" s="34" t="s">
        <v>96</v>
      </c>
      <c r="B7" s="46">
        <v>12</v>
      </c>
      <c r="C7" s="46">
        <v>9</v>
      </c>
      <c r="D7" s="46">
        <v>12</v>
      </c>
      <c r="E7" s="50">
        <f t="shared" si="0"/>
        <v>33</v>
      </c>
      <c r="F7" s="40" t="s">
        <v>111</v>
      </c>
      <c r="G7" s="109">
        <f t="shared" si="1"/>
        <v>97.058823529411768</v>
      </c>
    </row>
    <row r="8" spans="1:11" s="36" customFormat="1" ht="14.15" customHeight="1" thickBot="1" x14ac:dyDescent="0.35">
      <c r="A8" s="34"/>
      <c r="B8" s="46">
        <v>0</v>
      </c>
      <c r="C8" s="46">
        <v>0</v>
      </c>
      <c r="D8" s="46">
        <v>0</v>
      </c>
      <c r="E8" s="50">
        <f t="shared" si="0"/>
        <v>0</v>
      </c>
      <c r="F8" s="40" t="s">
        <v>121</v>
      </c>
      <c r="G8" s="109">
        <f t="shared" si="1"/>
        <v>0</v>
      </c>
    </row>
    <row r="9" spans="1:11" s="36" customFormat="1" ht="14.15" customHeight="1" thickBot="1" x14ac:dyDescent="0.35">
      <c r="A9" s="34" t="s">
        <v>84</v>
      </c>
      <c r="B9" s="46">
        <v>12</v>
      </c>
      <c r="C9" s="46">
        <v>9</v>
      </c>
      <c r="D9" s="46">
        <v>13</v>
      </c>
      <c r="E9" s="50">
        <f t="shared" si="0"/>
        <v>34</v>
      </c>
      <c r="F9" s="40" t="s">
        <v>109</v>
      </c>
      <c r="G9" s="109">
        <f t="shared" si="1"/>
        <v>100</v>
      </c>
    </row>
    <row r="10" spans="1:11" s="36" customFormat="1" ht="14.15" customHeight="1" thickBot="1" x14ac:dyDescent="0.35">
      <c r="A10" s="34"/>
      <c r="B10" s="46">
        <v>11</v>
      </c>
      <c r="C10" s="46">
        <v>9</v>
      </c>
      <c r="D10" s="46">
        <v>12</v>
      </c>
      <c r="E10" s="50">
        <f t="shared" si="0"/>
        <v>32</v>
      </c>
      <c r="F10" s="40" t="s">
        <v>114</v>
      </c>
      <c r="G10" s="109">
        <f t="shared" si="1"/>
        <v>94.117647058823522</v>
      </c>
    </row>
    <row r="11" spans="1:11" s="36" customFormat="1" ht="14.15" customHeight="1" thickBot="1" x14ac:dyDescent="0.35">
      <c r="A11" s="34" t="s">
        <v>89</v>
      </c>
      <c r="B11" s="46">
        <v>12</v>
      </c>
      <c r="C11" s="46">
        <v>8</v>
      </c>
      <c r="D11" s="46">
        <v>12</v>
      </c>
      <c r="E11" s="50">
        <f t="shared" si="0"/>
        <v>32</v>
      </c>
      <c r="F11" s="40" t="s">
        <v>108</v>
      </c>
      <c r="G11" s="109">
        <f t="shared" si="1"/>
        <v>94.117647058823522</v>
      </c>
    </row>
    <row r="12" spans="1:11" s="36" customFormat="1" ht="14.15" customHeight="1" thickBot="1" x14ac:dyDescent="0.35">
      <c r="A12" s="34" t="s">
        <v>100</v>
      </c>
      <c r="B12" s="46">
        <v>12</v>
      </c>
      <c r="C12" s="46">
        <v>9</v>
      </c>
      <c r="D12" s="46">
        <v>13</v>
      </c>
      <c r="E12" s="50">
        <f t="shared" si="0"/>
        <v>34</v>
      </c>
      <c r="F12" s="40" t="s">
        <v>107</v>
      </c>
      <c r="G12" s="109">
        <f t="shared" si="1"/>
        <v>100</v>
      </c>
    </row>
    <row r="13" spans="1:11" s="36" customFormat="1" ht="14.15" customHeight="1" thickBot="1" x14ac:dyDescent="0.35">
      <c r="A13" s="35" t="s">
        <v>91</v>
      </c>
      <c r="B13" s="46">
        <v>12</v>
      </c>
      <c r="C13" s="46">
        <v>9</v>
      </c>
      <c r="D13" s="46">
        <v>13</v>
      </c>
      <c r="E13" s="50">
        <f t="shared" si="0"/>
        <v>34</v>
      </c>
      <c r="F13" s="40" t="s">
        <v>107</v>
      </c>
      <c r="G13" s="109">
        <f t="shared" si="1"/>
        <v>100</v>
      </c>
    </row>
    <row r="14" spans="1:11" s="36" customFormat="1" ht="14.15" customHeight="1" thickBot="1" x14ac:dyDescent="0.35">
      <c r="A14" s="34" t="s">
        <v>82</v>
      </c>
      <c r="B14" s="46">
        <v>12</v>
      </c>
      <c r="C14" s="46">
        <v>9</v>
      </c>
      <c r="D14" s="46">
        <v>13</v>
      </c>
      <c r="E14" s="50">
        <f t="shared" si="0"/>
        <v>34</v>
      </c>
      <c r="F14" s="44" t="s">
        <v>113</v>
      </c>
      <c r="G14" s="109">
        <f t="shared" si="1"/>
        <v>100</v>
      </c>
    </row>
    <row r="15" spans="1:11" s="36" customFormat="1" ht="13.5" customHeight="1" thickBot="1" x14ac:dyDescent="0.35">
      <c r="A15" s="35" t="s">
        <v>85</v>
      </c>
      <c r="B15" s="46">
        <v>12</v>
      </c>
      <c r="C15" s="46">
        <v>9</v>
      </c>
      <c r="D15" s="46">
        <v>13</v>
      </c>
      <c r="E15" s="50">
        <f>SUM(B15:D15)</f>
        <v>34</v>
      </c>
      <c r="F15" s="40" t="s">
        <v>109</v>
      </c>
      <c r="G15" s="109">
        <f t="shared" si="1"/>
        <v>100</v>
      </c>
    </row>
    <row r="16" spans="1:11" s="36" customFormat="1" ht="14.15" customHeight="1" thickBot="1" x14ac:dyDescent="0.35">
      <c r="A16" s="35" t="s">
        <v>94</v>
      </c>
      <c r="B16" s="46">
        <v>12</v>
      </c>
      <c r="C16" s="48">
        <v>9</v>
      </c>
      <c r="D16" s="48">
        <v>12</v>
      </c>
      <c r="E16" s="50">
        <f t="shared" ref="E16:E32" si="2">SUM(B16:D16)</f>
        <v>33</v>
      </c>
      <c r="F16" s="40" t="s">
        <v>111</v>
      </c>
      <c r="G16" s="109">
        <f t="shared" si="1"/>
        <v>97.058823529411768</v>
      </c>
    </row>
    <row r="17" spans="1:7" s="36" customFormat="1" ht="14.15" customHeight="1" thickBot="1" x14ac:dyDescent="0.35">
      <c r="A17" s="35" t="s">
        <v>90</v>
      </c>
      <c r="B17" s="46">
        <v>12</v>
      </c>
      <c r="C17" s="48">
        <v>9</v>
      </c>
      <c r="D17" s="48">
        <v>13</v>
      </c>
      <c r="E17" s="50">
        <f t="shared" si="2"/>
        <v>34</v>
      </c>
      <c r="F17" s="36" t="s">
        <v>109</v>
      </c>
      <c r="G17" s="109">
        <f t="shared" si="1"/>
        <v>100</v>
      </c>
    </row>
    <row r="18" spans="1:7" s="36" customFormat="1" ht="14.15" customHeight="1" thickBot="1" x14ac:dyDescent="0.35">
      <c r="A18" s="35" t="s">
        <v>98</v>
      </c>
      <c r="B18" s="46">
        <v>11</v>
      </c>
      <c r="C18" s="48">
        <v>9</v>
      </c>
      <c r="D18" s="48">
        <v>13</v>
      </c>
      <c r="E18" s="50">
        <f t="shared" si="2"/>
        <v>33</v>
      </c>
      <c r="F18" s="40" t="s">
        <v>120</v>
      </c>
      <c r="G18" s="109">
        <f t="shared" si="1"/>
        <v>97.058823529411768</v>
      </c>
    </row>
    <row r="19" spans="1:7" s="36" customFormat="1" ht="14.15" customHeight="1" thickBot="1" x14ac:dyDescent="0.35">
      <c r="A19" s="35" t="s">
        <v>88</v>
      </c>
      <c r="B19" s="46">
        <v>12</v>
      </c>
      <c r="C19" s="48">
        <v>9</v>
      </c>
      <c r="D19" s="48">
        <v>13</v>
      </c>
      <c r="E19" s="50">
        <f t="shared" si="2"/>
        <v>34</v>
      </c>
      <c r="F19" s="40" t="s">
        <v>110</v>
      </c>
      <c r="G19" s="109">
        <f t="shared" si="1"/>
        <v>100</v>
      </c>
    </row>
    <row r="20" spans="1:7" s="36" customFormat="1" ht="14.15" customHeight="1" thickBot="1" x14ac:dyDescent="0.35">
      <c r="A20" s="34" t="s">
        <v>95</v>
      </c>
      <c r="B20" s="46">
        <v>12</v>
      </c>
      <c r="C20" s="48">
        <v>9</v>
      </c>
      <c r="D20" s="48">
        <v>13</v>
      </c>
      <c r="E20" s="50">
        <f t="shared" si="2"/>
        <v>34</v>
      </c>
      <c r="F20" s="40" t="s">
        <v>109</v>
      </c>
      <c r="G20" s="109">
        <f t="shared" si="1"/>
        <v>100</v>
      </c>
    </row>
    <row r="21" spans="1:7" s="36" customFormat="1" ht="14.15" customHeight="1" thickBot="1" x14ac:dyDescent="0.35">
      <c r="A21" s="35" t="s">
        <v>102</v>
      </c>
      <c r="B21" s="46">
        <v>0</v>
      </c>
      <c r="C21" s="48">
        <v>0</v>
      </c>
      <c r="D21" s="48">
        <v>0</v>
      </c>
      <c r="E21" s="50">
        <f t="shared" si="2"/>
        <v>0</v>
      </c>
      <c r="F21" s="40" t="s">
        <v>122</v>
      </c>
      <c r="G21" s="109">
        <f t="shared" si="1"/>
        <v>0</v>
      </c>
    </row>
    <row r="22" spans="1:7" s="36" customFormat="1" ht="13.5" customHeight="1" thickBot="1" x14ac:dyDescent="0.35">
      <c r="A22" s="35" t="s">
        <v>81</v>
      </c>
      <c r="B22" s="46">
        <v>12</v>
      </c>
      <c r="C22" s="48">
        <v>9</v>
      </c>
      <c r="D22" s="48">
        <v>12</v>
      </c>
      <c r="E22" s="50">
        <f t="shared" si="2"/>
        <v>33</v>
      </c>
      <c r="F22" s="40" t="s">
        <v>111</v>
      </c>
      <c r="G22" s="109">
        <f t="shared" si="1"/>
        <v>97.058823529411768</v>
      </c>
    </row>
    <row r="23" spans="1:7" s="36" customFormat="1" ht="13.5" customHeight="1" thickBot="1" x14ac:dyDescent="0.35">
      <c r="A23" s="35" t="s">
        <v>97</v>
      </c>
      <c r="B23" s="46">
        <v>12</v>
      </c>
      <c r="C23" s="48">
        <v>8</v>
      </c>
      <c r="D23" s="48">
        <v>13</v>
      </c>
      <c r="E23" s="50">
        <f t="shared" si="2"/>
        <v>33</v>
      </c>
      <c r="F23" s="40" t="s">
        <v>123</v>
      </c>
      <c r="G23" s="109">
        <f t="shared" si="1"/>
        <v>97.058823529411768</v>
      </c>
    </row>
    <row r="24" spans="1:7" s="36" customFormat="1" ht="14.15" customHeight="1" thickBot="1" x14ac:dyDescent="0.35">
      <c r="A24" s="35" t="s">
        <v>93</v>
      </c>
      <c r="B24" s="46">
        <v>12</v>
      </c>
      <c r="C24" s="46">
        <v>9</v>
      </c>
      <c r="D24" s="46">
        <v>12</v>
      </c>
      <c r="E24" s="50">
        <f t="shared" si="2"/>
        <v>33</v>
      </c>
      <c r="F24" s="40" t="s">
        <v>115</v>
      </c>
      <c r="G24" s="109">
        <f t="shared" si="1"/>
        <v>97.058823529411768</v>
      </c>
    </row>
    <row r="25" spans="1:7" s="36" customFormat="1" ht="14.15" customHeight="1" thickBot="1" x14ac:dyDescent="0.35">
      <c r="A25" s="34" t="s">
        <v>86</v>
      </c>
      <c r="B25" s="46">
        <v>12</v>
      </c>
      <c r="C25" s="48">
        <v>9</v>
      </c>
      <c r="D25" s="46">
        <v>12</v>
      </c>
      <c r="E25" s="50">
        <f t="shared" si="2"/>
        <v>33</v>
      </c>
      <c r="F25" s="40" t="s">
        <v>106</v>
      </c>
      <c r="G25" s="109">
        <f t="shared" si="1"/>
        <v>97.058823529411768</v>
      </c>
    </row>
    <row r="26" spans="1:7" s="36" customFormat="1" ht="13.5" customHeight="1" thickBot="1" x14ac:dyDescent="0.35">
      <c r="A26" s="34" t="s">
        <v>92</v>
      </c>
      <c r="B26" s="46">
        <v>12</v>
      </c>
      <c r="C26" s="48">
        <v>9</v>
      </c>
      <c r="D26" s="46">
        <v>13</v>
      </c>
      <c r="E26" s="50">
        <f t="shared" si="2"/>
        <v>34</v>
      </c>
      <c r="F26" s="40" t="s">
        <v>116</v>
      </c>
      <c r="G26" s="109">
        <f t="shared" si="1"/>
        <v>100</v>
      </c>
    </row>
    <row r="27" spans="1:7" s="36" customFormat="1" ht="14.15" customHeight="1" thickBot="1" x14ac:dyDescent="0.35">
      <c r="A27" s="34" t="s">
        <v>105</v>
      </c>
      <c r="B27" s="46">
        <v>12</v>
      </c>
      <c r="C27" s="48">
        <v>9</v>
      </c>
      <c r="D27" s="46">
        <v>12</v>
      </c>
      <c r="E27" s="50">
        <f t="shared" si="2"/>
        <v>33</v>
      </c>
      <c r="F27" s="40" t="s">
        <v>118</v>
      </c>
      <c r="G27" s="109">
        <f t="shared" si="1"/>
        <v>97.058823529411768</v>
      </c>
    </row>
    <row r="28" spans="1:7" s="36" customFormat="1" ht="14.15" customHeight="1" thickBot="1" x14ac:dyDescent="0.35">
      <c r="A28" s="34" t="s">
        <v>101</v>
      </c>
      <c r="B28" s="46">
        <v>12</v>
      </c>
      <c r="C28" s="48">
        <v>9</v>
      </c>
      <c r="D28" s="46">
        <v>13</v>
      </c>
      <c r="E28" s="50">
        <f t="shared" si="2"/>
        <v>34</v>
      </c>
      <c r="F28" s="40" t="s">
        <v>110</v>
      </c>
      <c r="G28" s="109">
        <f t="shared" si="1"/>
        <v>100</v>
      </c>
    </row>
    <row r="29" spans="1:7" s="36" customFormat="1" ht="14.15" customHeight="1" thickBot="1" x14ac:dyDescent="0.35">
      <c r="A29" s="35" t="s">
        <v>87</v>
      </c>
      <c r="B29" s="46">
        <v>12</v>
      </c>
      <c r="C29" s="48">
        <v>9</v>
      </c>
      <c r="D29" s="46">
        <v>13</v>
      </c>
      <c r="E29" s="50">
        <f t="shared" si="2"/>
        <v>34</v>
      </c>
      <c r="F29" s="40" t="s">
        <v>109</v>
      </c>
      <c r="G29" s="109">
        <f t="shared" si="1"/>
        <v>100</v>
      </c>
    </row>
    <row r="30" spans="1:7" s="36" customFormat="1" ht="14.15" customHeight="1" thickBot="1" x14ac:dyDescent="0.35">
      <c r="A30" s="34" t="s">
        <v>83</v>
      </c>
      <c r="B30" s="46">
        <v>12</v>
      </c>
      <c r="C30" s="46">
        <v>9</v>
      </c>
      <c r="D30" s="46">
        <v>12</v>
      </c>
      <c r="E30" s="50">
        <f t="shared" si="2"/>
        <v>33</v>
      </c>
      <c r="F30" s="40" t="s">
        <v>112</v>
      </c>
      <c r="G30" s="109">
        <f t="shared" si="1"/>
        <v>97.058823529411768</v>
      </c>
    </row>
    <row r="31" spans="1:7" s="36" customFormat="1" ht="13.5" customHeight="1" thickBot="1" x14ac:dyDescent="0.35">
      <c r="A31" s="35" t="s">
        <v>99</v>
      </c>
      <c r="B31" s="46">
        <v>12</v>
      </c>
      <c r="C31" s="46">
        <v>9</v>
      </c>
      <c r="D31" s="46">
        <v>13</v>
      </c>
      <c r="E31" s="50">
        <f t="shared" si="2"/>
        <v>34</v>
      </c>
      <c r="F31" s="40" t="s">
        <v>109</v>
      </c>
      <c r="G31" s="109">
        <f t="shared" si="1"/>
        <v>100</v>
      </c>
    </row>
    <row r="32" spans="1:7" s="112" customFormat="1" ht="14.15" customHeight="1" thickBot="1" x14ac:dyDescent="0.35">
      <c r="A32" s="134" t="s">
        <v>84</v>
      </c>
      <c r="B32" s="130">
        <v>12</v>
      </c>
      <c r="C32" s="111">
        <v>9</v>
      </c>
      <c r="D32" s="130">
        <v>13</v>
      </c>
      <c r="E32" s="50">
        <f t="shared" si="2"/>
        <v>34</v>
      </c>
      <c r="F32" s="131" t="s">
        <v>109</v>
      </c>
      <c r="G32" s="109">
        <f t="shared" si="1"/>
        <v>100</v>
      </c>
    </row>
    <row r="33" spans="1:11" s="2" customFormat="1" ht="13.5" customHeight="1" x14ac:dyDescent="0.25">
      <c r="A33" s="7"/>
      <c r="B33" s="14"/>
      <c r="C33" s="14"/>
      <c r="D33" s="14"/>
      <c r="E33" s="14"/>
      <c r="F33" s="11"/>
      <c r="G33" s="14"/>
      <c r="H33" s="7"/>
    </row>
    <row r="34" spans="1:11" s="2" customFormat="1" ht="13.5" customHeight="1" x14ac:dyDescent="0.25">
      <c r="A34" s="7"/>
      <c r="B34" s="14"/>
      <c r="C34" s="14"/>
      <c r="D34" s="14"/>
      <c r="E34" s="14"/>
      <c r="F34" s="11"/>
      <c r="G34" s="14"/>
      <c r="H34" s="7"/>
    </row>
    <row r="35" spans="1:11" s="2" customFormat="1" ht="13.5" customHeight="1" x14ac:dyDescent="0.25">
      <c r="A35" s="7"/>
      <c r="B35" s="14"/>
      <c r="C35" s="14"/>
      <c r="D35" s="14"/>
      <c r="E35" s="14"/>
      <c r="F35" s="11"/>
      <c r="G35" s="14"/>
      <c r="H35" s="7"/>
    </row>
    <row r="36" spans="1:11" s="2" customFormat="1" ht="13.5" customHeight="1" x14ac:dyDescent="0.25">
      <c r="A36" s="7"/>
      <c r="B36" s="14"/>
      <c r="C36" s="14"/>
      <c r="D36" s="14"/>
      <c r="E36" s="14"/>
      <c r="F36" s="11"/>
      <c r="G36" s="14"/>
      <c r="H36" s="7"/>
    </row>
    <row r="37" spans="1:11" s="2" customFormat="1" ht="13.5" customHeight="1" x14ac:dyDescent="0.25">
      <c r="A37" s="7"/>
      <c r="B37" s="14"/>
      <c r="C37" s="14"/>
      <c r="D37" s="14"/>
      <c r="E37" s="14"/>
      <c r="F37" s="11"/>
      <c r="G37" s="11"/>
    </row>
    <row r="38" spans="1:11" s="2" customFormat="1" ht="13.5" customHeight="1" x14ac:dyDescent="0.25">
      <c r="A38" s="7"/>
      <c r="B38" s="14"/>
      <c r="C38" s="14"/>
      <c r="D38" s="14"/>
      <c r="E38" s="14"/>
      <c r="F38" s="11"/>
      <c r="G38" s="14"/>
      <c r="H38" s="7"/>
    </row>
    <row r="39" spans="1:11" s="2" customFormat="1" ht="13.5" customHeight="1" x14ac:dyDescent="0.25">
      <c r="A39" s="7"/>
      <c r="B39" s="14"/>
      <c r="C39" s="14"/>
      <c r="D39" s="14"/>
      <c r="E39" s="14"/>
      <c r="F39" s="11"/>
      <c r="G39" s="14"/>
      <c r="H39" s="7"/>
    </row>
    <row r="40" spans="1:11" s="2" customFormat="1" ht="13.5" customHeight="1" x14ac:dyDescent="0.25">
      <c r="A40" s="7"/>
      <c r="B40" s="14"/>
      <c r="C40" s="14"/>
      <c r="D40" s="14"/>
      <c r="E40" s="14"/>
      <c r="F40" s="11"/>
      <c r="G40" s="14"/>
      <c r="H40" s="7"/>
    </row>
    <row r="41" spans="1:11" s="2" customFormat="1" ht="13.5" customHeight="1" x14ac:dyDescent="0.25">
      <c r="A41" s="1"/>
      <c r="B41" s="14"/>
      <c r="C41" s="14"/>
      <c r="D41" s="14"/>
      <c r="E41" s="14"/>
      <c r="F41" s="30"/>
      <c r="G41" s="19"/>
      <c r="H41" s="5"/>
    </row>
    <row r="42" spans="1:11" s="2" customFormat="1" ht="13.5" customHeight="1" x14ac:dyDescent="0.3">
      <c r="A42" s="6"/>
      <c r="B42" s="14"/>
      <c r="C42" s="14"/>
      <c r="D42" s="14"/>
      <c r="E42" s="16"/>
      <c r="F42" s="30"/>
      <c r="G42" s="19"/>
      <c r="H42" s="5"/>
    </row>
    <row r="43" spans="1:11" s="2" customFormat="1" ht="13.5" customHeight="1" x14ac:dyDescent="0.25">
      <c r="B43" s="13"/>
      <c r="C43" s="13"/>
      <c r="D43" s="13"/>
      <c r="E43" s="13"/>
      <c r="F43" s="30"/>
      <c r="G43" s="13"/>
      <c r="H43" s="5"/>
      <c r="I43" s="3"/>
      <c r="J43" s="4"/>
      <c r="K43" s="4"/>
    </row>
    <row r="44" spans="1:11" s="2" customFormat="1" ht="13.5" customHeight="1" x14ac:dyDescent="0.25">
      <c r="A44" s="1"/>
      <c r="B44" s="14"/>
      <c r="C44" s="14"/>
      <c r="D44" s="13"/>
      <c r="E44" s="13"/>
      <c r="F44" s="11"/>
      <c r="G44" s="14"/>
      <c r="H44" s="7"/>
      <c r="I44" s="4"/>
      <c r="J44" s="4"/>
      <c r="K44" s="4"/>
    </row>
    <row r="45" spans="1:11" ht="13.5" customHeight="1" x14ac:dyDescent="0.25">
      <c r="A45" s="2"/>
      <c r="B45" s="14"/>
      <c r="C45" s="14"/>
      <c r="D45" s="13"/>
      <c r="E45" s="13"/>
      <c r="G45" s="14"/>
      <c r="H45" s="5"/>
      <c r="I45" s="4"/>
      <c r="J45" s="4"/>
      <c r="K45" s="4"/>
    </row>
    <row r="46" spans="1:11" s="2" customFormat="1" ht="13.5" customHeight="1" x14ac:dyDescent="0.25">
      <c r="B46" s="14"/>
      <c r="C46" s="14"/>
      <c r="D46" s="14"/>
      <c r="E46" s="14"/>
      <c r="F46" s="11"/>
      <c r="G46" s="14"/>
      <c r="H46" s="1"/>
    </row>
    <row r="47" spans="1:11" s="2" customFormat="1" ht="13.5" customHeight="1" x14ac:dyDescent="0.25">
      <c r="B47" s="14"/>
      <c r="C47" s="14"/>
      <c r="D47" s="14"/>
      <c r="E47" s="14"/>
      <c r="F47" s="11"/>
      <c r="G47" s="14"/>
    </row>
    <row r="48" spans="1:11" s="2" customFormat="1" ht="13.5" customHeight="1" x14ac:dyDescent="0.25">
      <c r="B48" s="14"/>
      <c r="C48" s="14"/>
      <c r="D48" s="14"/>
      <c r="E48" s="14"/>
      <c r="F48" s="11"/>
      <c r="G48" s="14"/>
      <c r="H48" s="1"/>
    </row>
    <row r="49" spans="1:8" s="2" customFormat="1" ht="13.5" customHeight="1" x14ac:dyDescent="0.25">
      <c r="B49" s="14"/>
      <c r="C49" s="14"/>
      <c r="D49" s="14"/>
      <c r="E49" s="14"/>
      <c r="F49" s="11"/>
      <c r="G49" s="14"/>
      <c r="H49" s="1"/>
    </row>
    <row r="50" spans="1:8" s="2" customFormat="1" ht="13.5" customHeight="1" x14ac:dyDescent="0.25">
      <c r="B50" s="14"/>
      <c r="C50" s="14"/>
      <c r="D50" s="14"/>
      <c r="E50" s="14"/>
      <c r="F50" s="11"/>
      <c r="G50" s="14"/>
      <c r="H50" s="1"/>
    </row>
    <row r="51" spans="1:8" s="2" customFormat="1" ht="13.5" customHeight="1" x14ac:dyDescent="0.25">
      <c r="B51" s="14"/>
      <c r="C51" s="14"/>
      <c r="D51" s="14"/>
      <c r="E51" s="14"/>
      <c r="F51" s="11"/>
      <c r="G51" s="14"/>
      <c r="H51" s="1"/>
    </row>
    <row r="52" spans="1:8" s="2" customFormat="1" ht="13.5" customHeight="1" x14ac:dyDescent="0.25">
      <c r="A52" s="1"/>
      <c r="B52" s="14"/>
      <c r="C52" s="14"/>
      <c r="D52" s="14"/>
      <c r="E52" s="14"/>
      <c r="F52" s="11"/>
      <c r="G52" s="14"/>
      <c r="H52" s="1"/>
    </row>
    <row r="53" spans="1:8" s="2" customFormat="1" ht="13.5" customHeight="1" x14ac:dyDescent="0.25">
      <c r="B53" s="14"/>
      <c r="C53" s="14"/>
      <c r="D53" s="14"/>
      <c r="E53" s="14"/>
      <c r="F53" s="11"/>
      <c r="G53" s="14"/>
      <c r="H53" s="1"/>
    </row>
    <row r="54" spans="1:8" s="2" customFormat="1" ht="13.5" customHeight="1" x14ac:dyDescent="0.25">
      <c r="B54" s="14"/>
      <c r="C54" s="14"/>
      <c r="D54" s="14"/>
      <c r="E54" s="14"/>
      <c r="F54" s="11"/>
      <c r="G54" s="14"/>
      <c r="H54" s="1"/>
    </row>
    <row r="55" spans="1:8" s="2" customFormat="1" ht="13.5" customHeight="1" x14ac:dyDescent="0.25">
      <c r="B55" s="14"/>
      <c r="C55" s="14"/>
      <c r="D55" s="14"/>
      <c r="E55" s="14"/>
      <c r="F55" s="11"/>
      <c r="G55" s="14"/>
    </row>
    <row r="56" spans="1:8" s="2" customFormat="1" ht="13.5" customHeight="1" x14ac:dyDescent="0.25">
      <c r="B56" s="14"/>
      <c r="C56" s="14"/>
      <c r="D56" s="14"/>
      <c r="E56" s="14"/>
      <c r="F56" s="11"/>
      <c r="G56" s="14"/>
    </row>
    <row r="57" spans="1:8" s="2" customFormat="1" ht="13.5" customHeight="1" x14ac:dyDescent="0.25">
      <c r="B57" s="14"/>
      <c r="C57" s="14"/>
      <c r="D57" s="14"/>
      <c r="E57" s="14"/>
      <c r="F57" s="11"/>
      <c r="G57" s="14"/>
    </row>
    <row r="58" spans="1:8" s="2" customFormat="1" ht="13.5" customHeight="1" x14ac:dyDescent="0.25">
      <c r="B58" s="14"/>
      <c r="C58" s="14"/>
      <c r="D58" s="14"/>
      <c r="E58" s="14"/>
      <c r="F58" s="11"/>
      <c r="G58" s="14"/>
    </row>
    <row r="59" spans="1:8" s="2" customFormat="1" ht="13.5" customHeight="1" x14ac:dyDescent="0.25">
      <c r="B59" s="14"/>
      <c r="C59" s="14"/>
      <c r="D59" s="14"/>
      <c r="E59" s="14"/>
      <c r="F59" s="11"/>
      <c r="G59" s="14"/>
      <c r="H59" s="1"/>
    </row>
    <row r="60" spans="1:8" s="2" customFormat="1" ht="13.5" customHeight="1" x14ac:dyDescent="0.25">
      <c r="A60" s="1"/>
      <c r="B60" s="14"/>
      <c r="C60" s="14"/>
      <c r="D60" s="14"/>
      <c r="E60" s="14"/>
      <c r="F60" s="11"/>
      <c r="G60" s="14"/>
      <c r="H60" s="1"/>
    </row>
    <row r="61" spans="1:8" s="2" customFormat="1" ht="13.5" customHeight="1" x14ac:dyDescent="0.25">
      <c r="B61" s="14"/>
      <c r="C61" s="14"/>
      <c r="D61" s="14"/>
      <c r="E61" s="14"/>
      <c r="F61" s="11"/>
      <c r="G61" s="14"/>
      <c r="H61" s="1"/>
    </row>
    <row r="62" spans="1:8" s="2" customFormat="1" ht="13.5" customHeight="1" x14ac:dyDescent="0.25">
      <c r="B62" s="14"/>
      <c r="C62" s="14"/>
      <c r="D62" s="14"/>
      <c r="E62" s="14"/>
      <c r="F62" s="11"/>
      <c r="G62" s="14"/>
      <c r="H62" s="1"/>
    </row>
    <row r="63" spans="1:8" s="2" customFormat="1" ht="13.5" customHeight="1" x14ac:dyDescent="0.25">
      <c r="B63" s="14"/>
      <c r="C63" s="14"/>
      <c r="D63" s="14"/>
      <c r="E63" s="14"/>
      <c r="F63" s="11"/>
      <c r="G63" s="14"/>
      <c r="H63" s="1"/>
    </row>
    <row r="64" spans="1:8" s="2" customFormat="1" ht="13.5" customHeight="1" x14ac:dyDescent="0.25">
      <c r="B64" s="14"/>
      <c r="C64" s="14"/>
      <c r="D64" s="14"/>
      <c r="E64" s="14"/>
      <c r="F64" s="11"/>
      <c r="G64" s="14"/>
      <c r="H64" s="1"/>
    </row>
    <row r="65" spans="1:11" s="2" customFormat="1" ht="13.5" customHeight="1" x14ac:dyDescent="0.25">
      <c r="B65" s="14"/>
      <c r="C65" s="14"/>
      <c r="D65" s="14"/>
      <c r="E65" s="14"/>
      <c r="F65" s="11"/>
      <c r="G65" s="14"/>
    </row>
    <row r="66" spans="1:11" s="2" customFormat="1" ht="13.5" customHeight="1" x14ac:dyDescent="0.25">
      <c r="B66" s="14"/>
      <c r="C66" s="14"/>
      <c r="D66" s="14"/>
      <c r="E66" s="14"/>
      <c r="F66" s="11"/>
      <c r="G66" s="14"/>
      <c r="H66" s="18"/>
    </row>
    <row r="67" spans="1:11" s="2" customFormat="1" ht="13.5" customHeight="1" x14ac:dyDescent="0.25">
      <c r="B67" s="14"/>
      <c r="C67" s="14"/>
      <c r="D67" s="14"/>
      <c r="E67" s="14"/>
      <c r="F67" s="11"/>
      <c r="G67" s="14"/>
      <c r="H67" s="1"/>
    </row>
    <row r="68" spans="1:11" s="2" customFormat="1" ht="13.5" customHeight="1" x14ac:dyDescent="0.25">
      <c r="B68" s="14"/>
      <c r="C68" s="14"/>
      <c r="D68" s="14"/>
      <c r="E68" s="14"/>
      <c r="F68" s="11"/>
      <c r="G68" s="14"/>
      <c r="H68" s="1"/>
    </row>
    <row r="69" spans="1:11" s="2" customFormat="1" ht="13.5" customHeight="1" x14ac:dyDescent="0.25">
      <c r="A69" s="1"/>
      <c r="B69" s="14"/>
      <c r="C69" s="14"/>
      <c r="D69" s="14"/>
      <c r="E69" s="14"/>
      <c r="F69" s="11"/>
      <c r="G69" s="14"/>
    </row>
    <row r="70" spans="1:11" s="2" customFormat="1" ht="13.5" customHeight="1" x14ac:dyDescent="0.25">
      <c r="A70" s="1"/>
      <c r="B70" s="14"/>
      <c r="C70" s="14"/>
      <c r="D70" s="14"/>
      <c r="E70" s="14"/>
      <c r="F70" s="11"/>
      <c r="G70" s="14"/>
    </row>
    <row r="71" spans="1:11" ht="13.5" customHeight="1" x14ac:dyDescent="0.25">
      <c r="B71" s="14"/>
      <c r="C71" s="14"/>
      <c r="D71" s="14"/>
      <c r="F71" s="30"/>
    </row>
    <row r="72" spans="1:11" ht="13.5" customHeight="1" x14ac:dyDescent="0.3">
      <c r="A72" s="6"/>
      <c r="B72" s="14"/>
      <c r="C72" s="14"/>
      <c r="D72" s="14"/>
      <c r="H72" s="5"/>
    </row>
    <row r="73" spans="1:11" ht="13.5" customHeight="1" x14ac:dyDescent="0.25">
      <c r="A73" s="2"/>
      <c r="B73" s="13"/>
      <c r="C73" s="13"/>
      <c r="D73" s="13"/>
      <c r="E73" s="13"/>
      <c r="F73" s="30"/>
      <c r="G73" s="13"/>
      <c r="H73" s="5"/>
      <c r="I73" s="3"/>
      <c r="J73" s="4"/>
      <c r="K73" s="7"/>
    </row>
    <row r="74" spans="1:11" s="2" customFormat="1" ht="13.5" customHeight="1" x14ac:dyDescent="0.25">
      <c r="A74" s="1"/>
      <c r="B74" s="14"/>
      <c r="C74" s="14"/>
      <c r="D74" s="13"/>
      <c r="E74" s="13"/>
      <c r="F74" s="11"/>
      <c r="G74" s="14"/>
      <c r="H74" s="7"/>
      <c r="I74" s="4"/>
      <c r="J74" s="4"/>
      <c r="K74" s="5"/>
    </row>
    <row r="75" spans="1:11" s="2" customFormat="1" ht="13.5" customHeight="1" x14ac:dyDescent="0.25">
      <c r="A75" s="1"/>
      <c r="B75" s="14"/>
      <c r="C75" s="14"/>
      <c r="D75" s="14"/>
      <c r="E75" s="14"/>
      <c r="F75" s="30"/>
      <c r="G75" s="13"/>
      <c r="H75" s="7"/>
      <c r="I75" s="4"/>
      <c r="J75" s="4"/>
      <c r="K75" s="7"/>
    </row>
    <row r="76" spans="1:11" s="2" customFormat="1" ht="13.5" customHeight="1" x14ac:dyDescent="0.25">
      <c r="A76" s="1"/>
      <c r="B76" s="14"/>
      <c r="C76" s="14"/>
      <c r="D76" s="14"/>
      <c r="E76" s="14"/>
      <c r="F76" s="30"/>
      <c r="G76" s="13"/>
      <c r="H76" s="7"/>
      <c r="I76" s="4"/>
      <c r="J76" s="4"/>
      <c r="K76" s="7"/>
    </row>
    <row r="77" spans="1:11" s="2" customFormat="1" ht="13.5" customHeight="1" x14ac:dyDescent="0.25">
      <c r="A77" s="1"/>
      <c r="B77" s="14"/>
      <c r="C77" s="14"/>
      <c r="D77" s="14"/>
      <c r="E77" s="14"/>
      <c r="F77" s="30"/>
      <c r="G77" s="13"/>
      <c r="H77" s="7"/>
      <c r="I77" s="4"/>
      <c r="J77" s="4"/>
      <c r="K77" s="7"/>
    </row>
    <row r="78" spans="1:11" s="2" customFormat="1" ht="13.5" customHeight="1" x14ac:dyDescent="0.25">
      <c r="A78" s="1"/>
      <c r="B78" s="14"/>
      <c r="C78" s="14"/>
      <c r="D78" s="14"/>
      <c r="E78" s="14"/>
      <c r="F78" s="30"/>
      <c r="G78" s="13"/>
      <c r="H78" s="7"/>
      <c r="I78" s="4"/>
      <c r="J78" s="4"/>
      <c r="K78" s="7"/>
    </row>
    <row r="79" spans="1:11" s="2" customFormat="1" ht="13.5" customHeight="1" x14ac:dyDescent="0.25">
      <c r="A79" s="1"/>
      <c r="B79" s="14"/>
      <c r="C79" s="14"/>
      <c r="D79" s="14"/>
      <c r="E79" s="14"/>
      <c r="F79" s="30"/>
      <c r="G79" s="13"/>
      <c r="H79" s="7"/>
      <c r="I79" s="4"/>
      <c r="J79" s="4"/>
      <c r="K79" s="7"/>
    </row>
    <row r="80" spans="1:11" s="2" customFormat="1" ht="13.5" customHeight="1" x14ac:dyDescent="0.25">
      <c r="A80" s="1"/>
      <c r="B80" s="14"/>
      <c r="C80" s="14"/>
      <c r="D80" s="14"/>
      <c r="E80" s="14"/>
      <c r="F80" s="30"/>
      <c r="G80" s="13"/>
      <c r="H80" s="5"/>
      <c r="I80" s="4"/>
      <c r="J80" s="4"/>
      <c r="K80" s="7"/>
    </row>
    <row r="81" spans="1:11" s="2" customFormat="1" ht="13.5" customHeight="1" x14ac:dyDescent="0.25">
      <c r="A81" s="1"/>
      <c r="B81" s="14"/>
      <c r="C81" s="14"/>
      <c r="D81" s="14"/>
      <c r="E81" s="14"/>
      <c r="F81" s="30"/>
      <c r="G81" s="13"/>
      <c r="H81" s="7"/>
      <c r="I81" s="4"/>
      <c r="J81" s="4"/>
      <c r="K81" s="7"/>
    </row>
    <row r="82" spans="1:11" s="2" customFormat="1" ht="13.5" customHeight="1" x14ac:dyDescent="0.25">
      <c r="A82" s="1"/>
      <c r="B82" s="14"/>
      <c r="C82" s="14"/>
      <c r="D82" s="14"/>
      <c r="E82" s="14"/>
      <c r="F82" s="30"/>
      <c r="G82" s="13"/>
      <c r="H82" s="7"/>
      <c r="I82" s="4"/>
      <c r="J82" s="4"/>
      <c r="K82" s="7"/>
    </row>
    <row r="83" spans="1:11" s="2" customFormat="1" ht="13.5" customHeight="1" x14ac:dyDescent="0.25">
      <c r="A83" s="1"/>
      <c r="B83" s="14"/>
      <c r="C83" s="14"/>
      <c r="D83" s="14"/>
      <c r="E83" s="14"/>
      <c r="F83" s="30"/>
      <c r="G83" s="13"/>
      <c r="H83" s="7"/>
      <c r="I83" s="4"/>
      <c r="J83" s="4"/>
      <c r="K83" s="7"/>
    </row>
    <row r="84" spans="1:11" s="2" customFormat="1" ht="13.5" customHeight="1" x14ac:dyDescent="0.25">
      <c r="A84" s="1"/>
      <c r="B84" s="14"/>
      <c r="C84" s="14"/>
      <c r="D84" s="14"/>
      <c r="E84" s="14"/>
      <c r="F84" s="30"/>
      <c r="G84" s="13"/>
      <c r="H84" s="7"/>
      <c r="I84" s="4"/>
      <c r="J84" s="4"/>
      <c r="K84" s="7"/>
    </row>
    <row r="85" spans="1:11" s="2" customFormat="1" ht="13.5" customHeight="1" x14ac:dyDescent="0.25">
      <c r="A85" s="1"/>
      <c r="B85" s="14"/>
      <c r="C85" s="14"/>
      <c r="D85" s="14"/>
      <c r="E85" s="14"/>
      <c r="F85" s="30"/>
      <c r="G85" s="13"/>
      <c r="H85" s="7"/>
      <c r="I85" s="4"/>
      <c r="J85" s="4"/>
      <c r="K85" s="7"/>
    </row>
    <row r="86" spans="1:11" s="2" customFormat="1" ht="13.5" customHeight="1" x14ac:dyDescent="0.25">
      <c r="A86" s="1"/>
      <c r="B86" s="14"/>
      <c r="C86" s="14"/>
      <c r="D86" s="14"/>
      <c r="E86" s="14"/>
      <c r="F86" s="30"/>
      <c r="G86" s="13"/>
      <c r="H86" s="5"/>
      <c r="I86" s="4"/>
      <c r="J86" s="4"/>
      <c r="K86" s="7"/>
    </row>
    <row r="87" spans="1:11" s="2" customFormat="1" ht="13.5" customHeight="1" x14ac:dyDescent="0.25">
      <c r="A87" s="1"/>
      <c r="B87" s="14"/>
      <c r="C87" s="14"/>
      <c r="D87" s="14"/>
      <c r="E87" s="14"/>
      <c r="F87" s="30"/>
      <c r="G87" s="13"/>
      <c r="H87" s="7"/>
      <c r="I87" s="4"/>
      <c r="J87" s="4"/>
      <c r="K87" s="7"/>
    </row>
    <row r="88" spans="1:11" s="2" customFormat="1" ht="13.5" customHeight="1" x14ac:dyDescent="0.25">
      <c r="A88" s="1"/>
      <c r="B88" s="14"/>
      <c r="C88" s="14"/>
      <c r="D88" s="14"/>
      <c r="E88" s="14"/>
      <c r="F88" s="30"/>
      <c r="G88" s="13"/>
      <c r="H88" s="5"/>
      <c r="I88" s="4"/>
      <c r="J88" s="4"/>
      <c r="K88" s="5"/>
    </row>
    <row r="89" spans="1:11" s="2" customFormat="1" ht="13.5" customHeight="1" x14ac:dyDescent="0.25">
      <c r="A89" s="1"/>
      <c r="B89" s="14"/>
      <c r="C89" s="14"/>
      <c r="D89" s="14"/>
      <c r="E89" s="14"/>
      <c r="F89" s="30"/>
      <c r="G89" s="13"/>
      <c r="H89" s="5"/>
      <c r="I89" s="4"/>
      <c r="J89" s="4"/>
      <c r="K89" s="7"/>
    </row>
    <row r="90" spans="1:11" s="2" customFormat="1" ht="13.5" customHeight="1" x14ac:dyDescent="0.25">
      <c r="A90" s="1"/>
      <c r="B90" s="14"/>
      <c r="C90" s="14"/>
      <c r="D90" s="14"/>
      <c r="E90" s="14"/>
      <c r="F90" s="30"/>
      <c r="G90" s="13"/>
      <c r="H90" s="7"/>
      <c r="I90" s="4"/>
      <c r="J90" s="4"/>
      <c r="K90" s="7"/>
    </row>
    <row r="91" spans="1:11" s="2" customFormat="1" ht="13.5" customHeight="1" x14ac:dyDescent="0.25">
      <c r="A91" s="1"/>
      <c r="B91" s="14"/>
      <c r="C91" s="14"/>
      <c r="D91" s="14"/>
      <c r="E91" s="14"/>
      <c r="F91" s="30"/>
      <c r="G91" s="13"/>
      <c r="H91" s="7"/>
    </row>
    <row r="92" spans="1:11" s="2" customFormat="1" ht="13.5" customHeight="1" x14ac:dyDescent="0.25">
      <c r="A92" s="1"/>
      <c r="B92" s="14"/>
      <c r="C92" s="14"/>
      <c r="D92" s="14"/>
      <c r="E92" s="14"/>
      <c r="F92" s="30"/>
      <c r="G92" s="13"/>
      <c r="H92" s="7"/>
      <c r="I92" s="4"/>
      <c r="J92" s="4"/>
      <c r="K92" s="7"/>
    </row>
    <row r="93" spans="1:11" s="2" customFormat="1" ht="13.5" customHeight="1" x14ac:dyDescent="0.25">
      <c r="A93" s="1"/>
      <c r="B93" s="14"/>
      <c r="C93" s="14"/>
      <c r="D93" s="14"/>
      <c r="E93" s="14"/>
      <c r="F93" s="30"/>
      <c r="G93" s="13"/>
      <c r="H93" s="7"/>
      <c r="I93" s="4"/>
      <c r="J93" s="4"/>
      <c r="K93" s="7"/>
    </row>
    <row r="94" spans="1:11" s="2" customFormat="1" ht="13.5" customHeight="1" x14ac:dyDescent="0.25">
      <c r="A94" s="1"/>
      <c r="B94" s="14"/>
      <c r="C94" s="14"/>
      <c r="D94" s="14"/>
      <c r="E94" s="14"/>
      <c r="F94" s="30"/>
      <c r="G94" s="13"/>
      <c r="H94" s="7"/>
      <c r="I94" s="4"/>
      <c r="J94" s="4"/>
      <c r="K94" s="7"/>
    </row>
    <row r="95" spans="1:11" s="2" customFormat="1" ht="13.5" customHeight="1" x14ac:dyDescent="0.25">
      <c r="A95" s="1"/>
      <c r="B95" s="14"/>
      <c r="C95" s="14"/>
      <c r="D95" s="14"/>
      <c r="E95" s="14"/>
      <c r="F95" s="30"/>
      <c r="G95" s="13"/>
      <c r="H95" s="7"/>
      <c r="I95" s="4"/>
      <c r="J95" s="4"/>
      <c r="K95" s="7"/>
    </row>
    <row r="96" spans="1:11" s="2" customFormat="1" ht="13.5" customHeight="1" x14ac:dyDescent="0.25">
      <c r="A96" s="1"/>
      <c r="B96" s="14"/>
      <c r="C96" s="14"/>
      <c r="D96" s="14"/>
      <c r="E96" s="14"/>
      <c r="F96" s="30"/>
      <c r="G96" s="13"/>
      <c r="H96" s="5"/>
      <c r="I96" s="4"/>
      <c r="J96" s="4"/>
      <c r="K96" s="7"/>
    </row>
    <row r="97" spans="1:11" s="2" customFormat="1" ht="13.5" customHeight="1" x14ac:dyDescent="0.25">
      <c r="A97" s="1"/>
      <c r="B97" s="14"/>
      <c r="C97" s="14"/>
      <c r="D97" s="14"/>
      <c r="E97" s="14"/>
      <c r="F97" s="30"/>
      <c r="G97" s="13"/>
      <c r="H97" s="7"/>
      <c r="I97" s="4"/>
      <c r="J97" s="4"/>
      <c r="K97" s="7"/>
    </row>
    <row r="98" spans="1:11" s="2" customFormat="1" ht="13.5" customHeight="1" x14ac:dyDescent="0.25">
      <c r="A98" s="1"/>
      <c r="B98" s="14"/>
      <c r="C98" s="14"/>
      <c r="D98" s="14"/>
      <c r="E98" s="14"/>
      <c r="F98" s="30"/>
      <c r="G98" s="13"/>
      <c r="H98" s="5"/>
      <c r="I98" s="4"/>
      <c r="J98" s="4"/>
      <c r="K98" s="7"/>
    </row>
    <row r="99" spans="1:11" s="2" customFormat="1" ht="13.5" customHeight="1" x14ac:dyDescent="0.25">
      <c r="A99" s="1"/>
      <c r="B99" s="14"/>
      <c r="C99" s="14"/>
      <c r="D99" s="14"/>
      <c r="E99" s="14"/>
      <c r="F99" s="30"/>
      <c r="G99" s="13"/>
      <c r="H99" s="7"/>
      <c r="I99" s="4"/>
      <c r="J99" s="4"/>
      <c r="K99" s="7"/>
    </row>
    <row r="100" spans="1:11" s="2" customFormat="1" ht="13.5" customHeight="1" x14ac:dyDescent="0.25">
      <c r="B100" s="14"/>
      <c r="C100" s="14"/>
      <c r="D100" s="14"/>
      <c r="E100" s="14"/>
      <c r="F100" s="11"/>
      <c r="G100" s="14"/>
      <c r="H100" s="7"/>
      <c r="I100" s="4"/>
      <c r="J100" s="4"/>
      <c r="K100" s="7"/>
    </row>
    <row r="101" spans="1:11" s="2" customFormat="1" ht="13.5" customHeight="1" x14ac:dyDescent="0.25">
      <c r="B101" s="14"/>
      <c r="C101" s="14"/>
      <c r="D101" s="14"/>
      <c r="E101" s="14"/>
      <c r="F101" s="11"/>
      <c r="G101" s="14"/>
      <c r="H101" s="7"/>
      <c r="I101" s="4"/>
      <c r="J101" s="4"/>
      <c r="K101" s="7"/>
    </row>
    <row r="102" spans="1:11" ht="13.5" customHeight="1" x14ac:dyDescent="0.3">
      <c r="A102" s="6"/>
      <c r="B102" s="14"/>
      <c r="C102" s="14"/>
      <c r="D102" s="14"/>
      <c r="H102" s="5"/>
    </row>
    <row r="103" spans="1:11" ht="13.5" customHeight="1" x14ac:dyDescent="0.25">
      <c r="A103" s="2"/>
      <c r="B103" s="13"/>
      <c r="C103" s="13"/>
      <c r="D103" s="13"/>
      <c r="E103" s="13"/>
      <c r="F103" s="30"/>
      <c r="G103" s="13"/>
      <c r="H103" s="5"/>
      <c r="I103" s="3"/>
      <c r="J103" s="4"/>
      <c r="K103" s="7"/>
    </row>
    <row r="104" spans="1:11" s="2" customFormat="1" ht="13.5" customHeight="1" x14ac:dyDescent="0.25">
      <c r="A104" s="1"/>
      <c r="B104" s="14"/>
      <c r="C104" s="14"/>
      <c r="D104" s="13"/>
      <c r="E104" s="13"/>
      <c r="F104" s="11"/>
      <c r="G104" s="14"/>
      <c r="H104" s="7"/>
      <c r="I104" s="4"/>
      <c r="J104" s="4"/>
      <c r="K104" s="5"/>
    </row>
    <row r="105" spans="1:11" s="2" customFormat="1" ht="13.5" customHeight="1" x14ac:dyDescent="0.25">
      <c r="A105" s="1"/>
      <c r="B105" s="14"/>
      <c r="C105" s="14"/>
      <c r="D105" s="14"/>
      <c r="E105" s="14"/>
      <c r="F105" s="11"/>
      <c r="G105" s="14"/>
      <c r="H105" s="7"/>
      <c r="I105" s="4"/>
    </row>
    <row r="106" spans="1:11" s="2" customFormat="1" ht="13.5" customHeight="1" x14ac:dyDescent="0.25">
      <c r="A106" s="1"/>
      <c r="B106" s="14"/>
      <c r="C106" s="14"/>
      <c r="D106" s="14"/>
      <c r="E106" s="14"/>
      <c r="F106" s="11"/>
      <c r="G106" s="14"/>
      <c r="H106" s="7"/>
      <c r="I106" s="4"/>
    </row>
    <row r="107" spans="1:11" s="2" customFormat="1" ht="13.5" customHeight="1" x14ac:dyDescent="0.25">
      <c r="A107" s="1"/>
      <c r="B107" s="14"/>
      <c r="C107" s="14"/>
      <c r="D107" s="14"/>
      <c r="E107" s="14"/>
      <c r="F107" s="11"/>
      <c r="G107" s="14"/>
      <c r="H107" s="7"/>
      <c r="I107" s="4"/>
    </row>
    <row r="108" spans="1:11" s="2" customFormat="1" ht="13.5" customHeight="1" x14ac:dyDescent="0.25">
      <c r="A108" s="1"/>
      <c r="B108" s="14"/>
      <c r="C108" s="14"/>
      <c r="D108" s="14"/>
      <c r="E108" s="14"/>
      <c r="F108" s="11"/>
      <c r="G108" s="14"/>
      <c r="H108" s="7"/>
      <c r="I108" s="4"/>
    </row>
    <row r="109" spans="1:11" s="2" customFormat="1" ht="13.5" customHeight="1" x14ac:dyDescent="0.25">
      <c r="A109" s="1"/>
      <c r="B109" s="14"/>
      <c r="C109" s="14"/>
      <c r="D109" s="14"/>
      <c r="E109" s="14"/>
      <c r="F109" s="11"/>
      <c r="G109" s="14"/>
      <c r="H109" s="7"/>
      <c r="I109" s="4"/>
    </row>
    <row r="110" spans="1:11" s="2" customFormat="1" ht="13.5" customHeight="1" x14ac:dyDescent="0.25">
      <c r="A110" s="1"/>
      <c r="B110" s="14"/>
      <c r="C110" s="14"/>
      <c r="D110" s="14"/>
      <c r="E110" s="14"/>
      <c r="F110" s="11"/>
      <c r="G110" s="14"/>
      <c r="H110" s="7"/>
      <c r="I110" s="4"/>
    </row>
    <row r="111" spans="1:11" s="2" customFormat="1" ht="13.5" customHeight="1" x14ac:dyDescent="0.25">
      <c r="A111" s="1"/>
      <c r="B111" s="14"/>
      <c r="C111" s="14"/>
      <c r="D111" s="14"/>
      <c r="E111" s="14"/>
      <c r="F111" s="11"/>
      <c r="G111" s="14"/>
      <c r="H111" s="7"/>
      <c r="I111" s="4"/>
    </row>
    <row r="112" spans="1:11" s="2" customFormat="1" ht="13.5" customHeight="1" x14ac:dyDescent="0.25">
      <c r="A112" s="1"/>
      <c r="B112" s="14"/>
      <c r="C112" s="14"/>
      <c r="D112" s="14"/>
      <c r="E112" s="14"/>
      <c r="F112" s="11"/>
      <c r="G112" s="14"/>
      <c r="H112" s="7"/>
      <c r="I112" s="4"/>
    </row>
    <row r="113" spans="1:11" s="2" customFormat="1" ht="13.5" customHeight="1" x14ac:dyDescent="0.25">
      <c r="A113" s="1"/>
      <c r="B113" s="14"/>
      <c r="C113" s="14"/>
      <c r="D113" s="14"/>
      <c r="E113" s="14"/>
      <c r="F113" s="11"/>
      <c r="G113" s="14"/>
      <c r="H113" s="7"/>
      <c r="I113" s="4"/>
    </row>
    <row r="114" spans="1:11" s="2" customFormat="1" ht="13.5" customHeight="1" x14ac:dyDescent="0.25">
      <c r="A114" s="1"/>
      <c r="B114" s="14"/>
      <c r="C114" s="14"/>
      <c r="D114" s="14"/>
      <c r="E114" s="14"/>
      <c r="F114" s="11"/>
      <c r="G114" s="14"/>
      <c r="H114" s="7"/>
      <c r="I114" s="4"/>
    </row>
    <row r="115" spans="1:11" s="2" customFormat="1" ht="13.5" customHeight="1" x14ac:dyDescent="0.25">
      <c r="A115" s="1"/>
      <c r="B115" s="14"/>
      <c r="C115" s="14"/>
      <c r="D115" s="14"/>
      <c r="E115" s="14"/>
      <c r="F115" s="11"/>
      <c r="G115" s="14"/>
      <c r="H115" s="7"/>
      <c r="I115" s="4"/>
    </row>
    <row r="116" spans="1:11" s="2" customFormat="1" ht="13.5" customHeight="1" x14ac:dyDescent="0.25">
      <c r="A116" s="1"/>
      <c r="B116" s="14"/>
      <c r="C116" s="14"/>
      <c r="D116" s="14"/>
      <c r="E116" s="14"/>
      <c r="F116" s="11"/>
      <c r="G116" s="14"/>
      <c r="H116" s="7"/>
      <c r="I116" s="4"/>
    </row>
    <row r="117" spans="1:11" s="2" customFormat="1" ht="13.5" customHeight="1" x14ac:dyDescent="0.25">
      <c r="A117" s="1"/>
      <c r="B117" s="14"/>
      <c r="C117" s="14"/>
      <c r="D117" s="14"/>
      <c r="E117" s="14"/>
      <c r="F117" s="11"/>
      <c r="G117" s="14"/>
      <c r="H117" s="7"/>
      <c r="I117" s="4"/>
    </row>
    <row r="118" spans="1:11" s="2" customFormat="1" ht="13.5" customHeight="1" x14ac:dyDescent="0.25">
      <c r="A118" s="1"/>
      <c r="B118" s="14"/>
      <c r="C118" s="14"/>
      <c r="D118" s="14"/>
      <c r="E118" s="14"/>
      <c r="F118" s="11"/>
      <c r="G118" s="14"/>
      <c r="H118" s="7"/>
      <c r="I118" s="4"/>
    </row>
    <row r="119" spans="1:11" s="2" customFormat="1" ht="13.5" customHeight="1" x14ac:dyDescent="0.25">
      <c r="A119" s="1"/>
      <c r="B119" s="14"/>
      <c r="C119" s="14"/>
      <c r="D119" s="14"/>
      <c r="E119" s="14"/>
      <c r="F119" s="11"/>
      <c r="G119" s="14"/>
      <c r="H119" s="7"/>
      <c r="I119" s="4"/>
    </row>
    <row r="120" spans="1:11" s="2" customFormat="1" ht="13.5" customHeight="1" x14ac:dyDescent="0.25">
      <c r="A120" s="1"/>
      <c r="B120" s="14"/>
      <c r="C120" s="14"/>
      <c r="D120" s="14"/>
      <c r="E120" s="14"/>
      <c r="F120" s="11"/>
      <c r="G120" s="14"/>
      <c r="H120" s="7"/>
      <c r="I120" s="4"/>
    </row>
    <row r="121" spans="1:11" s="2" customFormat="1" ht="13.5" customHeight="1" x14ac:dyDescent="0.25">
      <c r="A121" s="1"/>
      <c r="B121" s="14"/>
      <c r="C121" s="14"/>
      <c r="D121" s="14"/>
      <c r="E121" s="14"/>
      <c r="F121" s="11"/>
      <c r="G121" s="14"/>
      <c r="H121" s="7"/>
      <c r="I121" s="4"/>
    </row>
    <row r="122" spans="1:11" s="2" customFormat="1" ht="13.5" customHeight="1" x14ac:dyDescent="0.25">
      <c r="A122" s="1"/>
      <c r="B122" s="14"/>
      <c r="C122" s="14"/>
      <c r="D122" s="14"/>
      <c r="E122" s="14"/>
      <c r="F122" s="11"/>
      <c r="G122" s="14"/>
      <c r="H122" s="7"/>
      <c r="I122" s="4"/>
      <c r="K122" s="7"/>
    </row>
    <row r="123" spans="1:11" s="2" customFormat="1" ht="13.5" customHeight="1" x14ac:dyDescent="0.35">
      <c r="A123" s="10"/>
      <c r="B123" s="14"/>
      <c r="C123" s="14"/>
      <c r="D123" s="14"/>
      <c r="E123" s="14"/>
      <c r="F123" s="11"/>
      <c r="G123" s="14"/>
      <c r="H123" s="7"/>
    </row>
    <row r="124" spans="1:11" s="2" customFormat="1" ht="13.5" customHeight="1" x14ac:dyDescent="0.25">
      <c r="A124" s="1"/>
      <c r="B124" s="14"/>
      <c r="C124" s="14"/>
      <c r="D124" s="14"/>
      <c r="E124" s="14"/>
      <c r="F124" s="11"/>
      <c r="G124" s="14"/>
      <c r="H124" s="7"/>
    </row>
    <row r="125" spans="1:11" s="2" customFormat="1" ht="13.5" customHeight="1" x14ac:dyDescent="0.25">
      <c r="A125" s="1"/>
      <c r="B125" s="14"/>
      <c r="C125" s="14"/>
      <c r="D125" s="14"/>
      <c r="E125" s="14"/>
      <c r="F125" s="11"/>
      <c r="G125" s="14"/>
      <c r="H125" s="7"/>
    </row>
    <row r="126" spans="1:11" s="2" customFormat="1" x14ac:dyDescent="0.25">
      <c r="A126" s="1"/>
      <c r="B126" s="14"/>
      <c r="C126" s="14"/>
      <c r="D126" s="14"/>
      <c r="E126" s="14"/>
      <c r="F126" s="11"/>
      <c r="G126" s="14"/>
      <c r="H126" s="7"/>
    </row>
    <row r="127" spans="1:11" s="2" customFormat="1" x14ac:dyDescent="0.25">
      <c r="A127" s="1"/>
      <c r="B127" s="14"/>
      <c r="C127" s="14"/>
      <c r="D127" s="14"/>
      <c r="E127" s="14"/>
      <c r="F127" s="11"/>
      <c r="G127" s="14"/>
      <c r="H127" s="7"/>
    </row>
    <row r="128" spans="1:11" s="2" customFormat="1" x14ac:dyDescent="0.25">
      <c r="A128" s="1"/>
      <c r="B128" s="14"/>
      <c r="C128" s="14"/>
      <c r="D128" s="14"/>
      <c r="E128" s="14"/>
      <c r="F128" s="11"/>
      <c r="G128" s="14"/>
      <c r="H128" s="7"/>
    </row>
    <row r="129" spans="1:9" s="2" customFormat="1" x14ac:dyDescent="0.25">
      <c r="B129" s="14"/>
      <c r="C129" s="14"/>
      <c r="D129" s="14"/>
      <c r="E129" s="14"/>
      <c r="F129" s="11"/>
      <c r="G129" s="14"/>
      <c r="H129" s="7"/>
    </row>
    <row r="130" spans="1:9" s="2" customFormat="1" x14ac:dyDescent="0.25">
      <c r="B130" s="14"/>
      <c r="C130" s="14"/>
      <c r="D130" s="14"/>
      <c r="E130" s="14"/>
      <c r="F130" s="11"/>
      <c r="G130" s="14"/>
      <c r="H130" s="7"/>
    </row>
    <row r="131" spans="1:9" s="2" customFormat="1" x14ac:dyDescent="0.25">
      <c r="A131" s="1"/>
      <c r="B131" s="16"/>
      <c r="C131" s="16"/>
      <c r="D131" s="16"/>
      <c r="E131" s="16"/>
      <c r="F131" s="11"/>
      <c r="G131" s="16"/>
      <c r="H131" s="7"/>
      <c r="I131" s="1"/>
    </row>
    <row r="132" spans="1:9" s="2" customFormat="1" x14ac:dyDescent="0.25">
      <c r="A132" s="1"/>
      <c r="B132" s="16"/>
      <c r="C132" s="16"/>
      <c r="D132" s="16"/>
      <c r="E132" s="16"/>
      <c r="F132" s="11"/>
      <c r="G132" s="16"/>
      <c r="H132" s="7"/>
      <c r="I132" s="1"/>
    </row>
    <row r="133" spans="1:9" s="2" customFormat="1" x14ac:dyDescent="0.25">
      <c r="A133" s="1"/>
      <c r="B133" s="16"/>
      <c r="C133" s="16"/>
      <c r="D133" s="16"/>
      <c r="E133" s="16"/>
      <c r="F133" s="11"/>
      <c r="G133" s="16"/>
      <c r="H133" s="7"/>
      <c r="I133" s="1"/>
    </row>
    <row r="134" spans="1:9" s="2" customFormat="1" x14ac:dyDescent="0.25">
      <c r="A134" s="1"/>
      <c r="B134" s="16"/>
      <c r="C134" s="16"/>
      <c r="D134" s="16"/>
      <c r="E134" s="16"/>
      <c r="F134" s="11"/>
      <c r="G134" s="16"/>
      <c r="H134" s="7"/>
      <c r="I134" s="1"/>
    </row>
    <row r="135" spans="1:9" s="2" customFormat="1" x14ac:dyDescent="0.25">
      <c r="A135" s="1"/>
      <c r="B135" s="16"/>
      <c r="C135" s="16"/>
      <c r="D135" s="16"/>
      <c r="E135" s="16"/>
      <c r="F135" s="11"/>
      <c r="G135" s="16"/>
      <c r="H135" s="7"/>
      <c r="I135" s="1"/>
    </row>
    <row r="136" spans="1:9" s="2" customFormat="1" x14ac:dyDescent="0.25">
      <c r="A136" s="1"/>
      <c r="B136" s="16"/>
      <c r="C136" s="16"/>
      <c r="D136" s="16"/>
      <c r="E136" s="16"/>
      <c r="F136" s="11"/>
      <c r="G136" s="16"/>
      <c r="H136" s="7"/>
      <c r="I136" s="1"/>
    </row>
    <row r="137" spans="1:9" s="2" customFormat="1" x14ac:dyDescent="0.25">
      <c r="A137" s="1"/>
      <c r="B137" s="16"/>
      <c r="C137" s="16"/>
      <c r="D137" s="16"/>
      <c r="E137" s="16"/>
      <c r="F137" s="11"/>
      <c r="G137" s="16"/>
      <c r="H137" s="7"/>
      <c r="I137" s="1"/>
    </row>
    <row r="138" spans="1:9" s="2" customFormat="1" x14ac:dyDescent="0.25">
      <c r="A138" s="1"/>
      <c r="B138" s="16"/>
      <c r="C138" s="16"/>
      <c r="D138" s="16"/>
      <c r="E138" s="16"/>
      <c r="F138" s="11"/>
      <c r="G138" s="16"/>
      <c r="H138" s="7"/>
      <c r="I138" s="1"/>
    </row>
    <row r="139" spans="1:9" s="2" customFormat="1" x14ac:dyDescent="0.25">
      <c r="A139" s="1"/>
      <c r="B139" s="16"/>
      <c r="C139" s="16"/>
      <c r="D139" s="16"/>
      <c r="E139" s="16"/>
      <c r="F139" s="11"/>
      <c r="G139" s="16"/>
      <c r="H139" s="7"/>
      <c r="I139" s="1"/>
    </row>
    <row r="140" spans="1:9" s="2" customFormat="1" x14ac:dyDescent="0.25">
      <c r="A140" s="1"/>
      <c r="B140" s="16"/>
      <c r="C140" s="16"/>
      <c r="D140" s="16"/>
      <c r="E140" s="16"/>
      <c r="F140" s="11"/>
      <c r="G140" s="16"/>
      <c r="H140" s="7"/>
      <c r="I140" s="1"/>
    </row>
    <row r="141" spans="1:9" s="2" customFormat="1" x14ac:dyDescent="0.25">
      <c r="A141" s="1"/>
      <c r="B141" s="16"/>
      <c r="C141" s="16"/>
      <c r="D141" s="16"/>
      <c r="E141" s="16"/>
      <c r="F141" s="11"/>
      <c r="G141" s="16"/>
      <c r="H141" s="7"/>
      <c r="I141" s="1"/>
    </row>
    <row r="142" spans="1:9" s="2" customFormat="1" x14ac:dyDescent="0.25">
      <c r="A142" s="1"/>
      <c r="B142" s="16"/>
      <c r="C142" s="16"/>
      <c r="D142" s="16"/>
      <c r="E142" s="16"/>
      <c r="F142" s="11"/>
      <c r="G142" s="16"/>
      <c r="H142" s="7"/>
      <c r="I142" s="1"/>
    </row>
    <row r="143" spans="1:9" s="2" customFormat="1" x14ac:dyDescent="0.25">
      <c r="A143" s="1"/>
      <c r="B143" s="16"/>
      <c r="C143" s="16"/>
      <c r="D143" s="16"/>
      <c r="E143" s="16"/>
      <c r="F143" s="11"/>
      <c r="G143" s="16"/>
      <c r="H143" s="7"/>
      <c r="I143" s="1"/>
    </row>
    <row r="144" spans="1:9" s="2" customFormat="1" x14ac:dyDescent="0.25">
      <c r="A144" s="1"/>
      <c r="B144" s="16"/>
      <c r="C144" s="16"/>
      <c r="D144" s="16"/>
      <c r="E144" s="16"/>
      <c r="F144" s="11"/>
      <c r="G144" s="16"/>
      <c r="H144" s="7"/>
      <c r="I144" s="1"/>
    </row>
    <row r="145" spans="1:9" s="2" customFormat="1" x14ac:dyDescent="0.25">
      <c r="A145" s="1"/>
      <c r="B145" s="16"/>
      <c r="C145" s="16"/>
      <c r="D145" s="16"/>
      <c r="E145" s="16"/>
      <c r="F145" s="11"/>
      <c r="G145" s="16"/>
      <c r="H145" s="7"/>
      <c r="I145" s="1"/>
    </row>
    <row r="146" spans="1:9" s="2" customFormat="1" x14ac:dyDescent="0.25">
      <c r="A146" s="1"/>
      <c r="B146" s="16"/>
      <c r="C146" s="16"/>
      <c r="D146" s="16"/>
      <c r="E146" s="16"/>
      <c r="F146" s="11"/>
      <c r="G146" s="16"/>
      <c r="H146" s="7"/>
      <c r="I146" s="1"/>
    </row>
    <row r="147" spans="1:9" s="2" customFormat="1" x14ac:dyDescent="0.25">
      <c r="A147" s="1"/>
      <c r="B147" s="16"/>
      <c r="C147" s="16"/>
      <c r="D147" s="16"/>
      <c r="E147" s="16"/>
      <c r="F147" s="11"/>
      <c r="G147" s="16"/>
      <c r="H147" s="7"/>
      <c r="I147" s="1"/>
    </row>
    <row r="148" spans="1:9" s="2" customFormat="1" x14ac:dyDescent="0.25">
      <c r="A148" s="1"/>
      <c r="B148" s="16"/>
      <c r="C148" s="16"/>
      <c r="D148" s="16"/>
      <c r="E148" s="16"/>
      <c r="F148" s="11"/>
      <c r="G148" s="16"/>
      <c r="H148" s="7"/>
      <c r="I148" s="1"/>
    </row>
    <row r="149" spans="1:9" s="2" customFormat="1" x14ac:dyDescent="0.25">
      <c r="A149" s="1"/>
      <c r="B149" s="16"/>
      <c r="C149" s="16"/>
      <c r="D149" s="16"/>
      <c r="E149" s="16"/>
      <c r="F149" s="11"/>
      <c r="G149" s="16"/>
      <c r="H149" s="7"/>
      <c r="I149" s="1"/>
    </row>
    <row r="150" spans="1:9" s="2" customFormat="1" x14ac:dyDescent="0.25">
      <c r="A150" s="1"/>
      <c r="B150" s="16"/>
      <c r="C150" s="16"/>
      <c r="D150" s="16"/>
      <c r="E150" s="16"/>
      <c r="F150" s="11"/>
      <c r="G150" s="16"/>
      <c r="H150" s="7"/>
      <c r="I150" s="1"/>
    </row>
  </sheetData>
  <phoneticPr fontId="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14"/>
  <sheetViews>
    <sheetView zoomScale="81" zoomScaleNormal="81" workbookViewId="0">
      <selection activeCell="F20" sqref="F20"/>
    </sheetView>
  </sheetViews>
  <sheetFormatPr defaultColWidth="11.36328125" defaultRowHeight="12.5" x14ac:dyDescent="0.25"/>
  <cols>
    <col min="1" max="1" width="7.36328125" style="25" customWidth="1"/>
    <col min="2" max="2" width="13.36328125" style="14" customWidth="1"/>
    <col min="3" max="3" width="15.7265625" style="14" customWidth="1"/>
    <col min="4" max="4" width="5" style="14" customWidth="1"/>
    <col min="5" max="5" width="146.7265625" style="7" bestFit="1" customWidth="1"/>
    <col min="6" max="6" width="11.36328125" style="1" customWidth="1"/>
    <col min="7" max="7" width="10" style="1" customWidth="1"/>
    <col min="8" max="14" width="11.36328125" style="1" customWidth="1"/>
    <col min="15" max="15" width="29.26953125" style="1" customWidth="1"/>
    <col min="16" max="47" width="11.36328125" style="1"/>
    <col min="48" max="61" width="11.36328125" style="1" customWidth="1"/>
    <col min="62" max="16384" width="11.36328125" style="1"/>
  </cols>
  <sheetData>
    <row r="1" spans="1:15" s="199" customFormat="1" ht="14.15" customHeight="1" thickBot="1" x14ac:dyDescent="0.35">
      <c r="A1" s="201" t="s">
        <v>80</v>
      </c>
      <c r="B1" s="202"/>
      <c r="C1" s="202"/>
      <c r="D1" s="203"/>
      <c r="E1" s="204"/>
      <c r="F1" s="205"/>
      <c r="G1" s="206"/>
      <c r="H1" s="206"/>
      <c r="I1" s="206"/>
    </row>
    <row r="2" spans="1:15" s="128" customFormat="1" ht="14.15" customHeight="1" x14ac:dyDescent="0.3">
      <c r="A2" s="105" t="s">
        <v>16</v>
      </c>
      <c r="B2" s="106" t="s">
        <v>17</v>
      </c>
      <c r="C2" s="106" t="s">
        <v>18</v>
      </c>
      <c r="D2" s="106" t="s">
        <v>19</v>
      </c>
      <c r="E2" s="107" t="s">
        <v>20</v>
      </c>
      <c r="F2" s="127"/>
      <c r="G2" s="127"/>
      <c r="H2" s="127"/>
      <c r="I2" s="127"/>
      <c r="J2" s="127"/>
      <c r="K2" s="127"/>
    </row>
    <row r="3" spans="1:15" s="49" customFormat="1" ht="14.15" customHeight="1" thickBot="1" x14ac:dyDescent="0.35">
      <c r="A3" s="143"/>
      <c r="B3" s="144">
        <v>10</v>
      </c>
      <c r="C3" s="144">
        <v>15</v>
      </c>
      <c r="D3" s="144">
        <f>B3+C3</f>
        <v>25</v>
      </c>
      <c r="E3" s="146"/>
      <c r="F3" s="103" t="s">
        <v>15</v>
      </c>
      <c r="G3" s="103"/>
      <c r="H3" s="103"/>
      <c r="I3" s="103"/>
      <c r="J3" s="103"/>
      <c r="K3" s="103"/>
    </row>
    <row r="4" spans="1:15" s="127" customFormat="1" ht="14.15" customHeight="1" thickBot="1" x14ac:dyDescent="0.35">
      <c r="A4" s="166" t="s">
        <v>104</v>
      </c>
      <c r="B4" s="167">
        <v>10</v>
      </c>
      <c r="C4" s="167">
        <v>15</v>
      </c>
      <c r="D4" s="106">
        <f>SUM(B4:C4)</f>
        <v>25</v>
      </c>
      <c r="E4" s="178"/>
      <c r="F4" s="127">
        <f>((D4/25)*100)</f>
        <v>100</v>
      </c>
      <c r="G4" s="109"/>
      <c r="H4" s="109"/>
      <c r="I4" s="109"/>
      <c r="J4" s="109"/>
      <c r="K4" s="109"/>
      <c r="L4" s="109"/>
      <c r="M4" s="109"/>
      <c r="N4" s="109"/>
      <c r="O4" s="109"/>
    </row>
    <row r="5" spans="1:15" s="39" customFormat="1" ht="13.5" customHeight="1" thickBot="1" x14ac:dyDescent="0.35">
      <c r="A5" s="34" t="s">
        <v>103</v>
      </c>
      <c r="B5" s="46">
        <v>10</v>
      </c>
      <c r="C5" s="47">
        <v>15</v>
      </c>
      <c r="D5" s="50">
        <f>SUM(B5:C5)</f>
        <v>25</v>
      </c>
      <c r="E5" s="44"/>
      <c r="F5" s="127">
        <f t="shared" ref="F5:F32" si="0">((D5/25)*100)</f>
        <v>100</v>
      </c>
      <c r="G5" s="36"/>
      <c r="H5" s="36"/>
      <c r="I5" s="36"/>
      <c r="J5" s="36"/>
      <c r="K5" s="36"/>
      <c r="L5" s="36"/>
      <c r="M5" s="36"/>
      <c r="N5" s="36"/>
      <c r="O5" s="36"/>
    </row>
    <row r="6" spans="1:15" s="39" customFormat="1" ht="13.5" customHeight="1" thickBot="1" x14ac:dyDescent="0.35">
      <c r="A6" s="34" t="s">
        <v>198</v>
      </c>
      <c r="B6" s="46">
        <v>10</v>
      </c>
      <c r="C6" s="47">
        <v>0</v>
      </c>
      <c r="D6" s="50">
        <f t="shared" ref="D6:D32" si="1">SUM(B6:C6)</f>
        <v>10</v>
      </c>
      <c r="E6" s="44" t="s">
        <v>129</v>
      </c>
      <c r="F6" s="127">
        <f t="shared" si="0"/>
        <v>40</v>
      </c>
      <c r="G6" s="36"/>
      <c r="H6" s="36"/>
      <c r="I6" s="36"/>
      <c r="J6" s="36"/>
      <c r="K6" s="36"/>
      <c r="L6" s="36"/>
      <c r="M6" s="36"/>
      <c r="N6" s="36"/>
      <c r="O6" s="36"/>
    </row>
    <row r="7" spans="1:15" s="39" customFormat="1" ht="14.15" customHeight="1" thickBot="1" x14ac:dyDescent="0.35">
      <c r="A7" s="34" t="s">
        <v>96</v>
      </c>
      <c r="B7" s="46">
        <v>10</v>
      </c>
      <c r="C7" s="47">
        <v>15</v>
      </c>
      <c r="D7" s="50">
        <f t="shared" si="1"/>
        <v>25</v>
      </c>
      <c r="E7" s="44"/>
      <c r="F7" s="127">
        <f t="shared" si="0"/>
        <v>100</v>
      </c>
      <c r="G7" s="36"/>
      <c r="H7" s="36"/>
      <c r="I7" s="36"/>
      <c r="J7" s="36"/>
      <c r="K7" s="36"/>
      <c r="L7" s="36"/>
      <c r="M7" s="36"/>
      <c r="N7" s="36"/>
      <c r="O7" s="36"/>
    </row>
    <row r="8" spans="1:15" s="39" customFormat="1" ht="14.15" customHeight="1" thickBot="1" x14ac:dyDescent="0.35">
      <c r="A8" s="34"/>
      <c r="B8" s="46">
        <v>10</v>
      </c>
      <c r="C8" s="47">
        <v>15</v>
      </c>
      <c r="D8" s="50">
        <f t="shared" si="1"/>
        <v>25</v>
      </c>
      <c r="E8" s="44"/>
      <c r="F8" s="127">
        <f t="shared" si="0"/>
        <v>100</v>
      </c>
      <c r="G8" s="36"/>
      <c r="H8" s="36"/>
      <c r="I8" s="36"/>
      <c r="J8" s="36"/>
      <c r="K8" s="36"/>
      <c r="L8" s="36"/>
      <c r="M8" s="36"/>
      <c r="N8" s="36"/>
      <c r="O8" s="36"/>
    </row>
    <row r="9" spans="1:15" s="39" customFormat="1" ht="14.15" customHeight="1" thickBot="1" x14ac:dyDescent="0.35">
      <c r="A9" s="34" t="s">
        <v>84</v>
      </c>
      <c r="B9" s="46">
        <v>10</v>
      </c>
      <c r="C9" s="47">
        <v>15</v>
      </c>
      <c r="D9" s="50">
        <f t="shared" si="1"/>
        <v>25</v>
      </c>
      <c r="E9" s="44"/>
      <c r="F9" s="127">
        <f t="shared" si="0"/>
        <v>100</v>
      </c>
      <c r="G9" s="36"/>
      <c r="H9" s="36"/>
      <c r="I9" s="36"/>
      <c r="J9" s="36"/>
      <c r="K9" s="36"/>
      <c r="L9" s="36"/>
      <c r="M9" s="36"/>
      <c r="N9" s="36"/>
      <c r="O9" s="36"/>
    </row>
    <row r="10" spans="1:15" s="39" customFormat="1" ht="14.15" customHeight="1" thickBot="1" x14ac:dyDescent="0.35">
      <c r="A10" s="34"/>
      <c r="B10" s="46">
        <v>10</v>
      </c>
      <c r="C10" s="47">
        <v>4</v>
      </c>
      <c r="D10" s="50">
        <f t="shared" si="1"/>
        <v>14</v>
      </c>
      <c r="E10" s="44" t="s">
        <v>128</v>
      </c>
      <c r="F10" s="127">
        <f t="shared" si="0"/>
        <v>56.000000000000007</v>
      </c>
      <c r="G10" s="36"/>
      <c r="H10" s="36"/>
      <c r="I10" s="36"/>
      <c r="J10" s="36"/>
      <c r="K10" s="36"/>
      <c r="L10" s="36"/>
      <c r="M10" s="36"/>
      <c r="N10" s="36"/>
      <c r="O10" s="36"/>
    </row>
    <row r="11" spans="1:15" s="39" customFormat="1" ht="14.15" customHeight="1" thickBot="1" x14ac:dyDescent="0.35">
      <c r="A11" s="34" t="s">
        <v>89</v>
      </c>
      <c r="B11" s="46">
        <v>0</v>
      </c>
      <c r="C11" s="47">
        <v>0</v>
      </c>
      <c r="D11" s="50">
        <f t="shared" si="1"/>
        <v>0</v>
      </c>
      <c r="E11" s="44"/>
      <c r="F11" s="127">
        <f t="shared" si="0"/>
        <v>0</v>
      </c>
      <c r="G11" s="36"/>
      <c r="H11" s="36"/>
      <c r="I11" s="36"/>
      <c r="J11" s="36"/>
      <c r="K11" s="36"/>
      <c r="L11" s="36"/>
      <c r="M11" s="36"/>
      <c r="N11" s="36"/>
      <c r="O11" s="36"/>
    </row>
    <row r="12" spans="1:15" s="39" customFormat="1" ht="14.15" customHeight="1" thickBot="1" x14ac:dyDescent="0.35">
      <c r="A12" s="34" t="s">
        <v>100</v>
      </c>
      <c r="B12" s="46">
        <v>10</v>
      </c>
      <c r="C12" s="46">
        <v>14</v>
      </c>
      <c r="D12" s="50">
        <f t="shared" si="1"/>
        <v>24</v>
      </c>
      <c r="E12" s="44" t="s">
        <v>125</v>
      </c>
      <c r="F12" s="127">
        <f t="shared" si="0"/>
        <v>96</v>
      </c>
      <c r="G12" s="36"/>
      <c r="H12" s="36"/>
      <c r="I12" s="36"/>
      <c r="J12" s="69"/>
      <c r="K12" s="36"/>
      <c r="L12" s="36"/>
      <c r="M12" s="36"/>
      <c r="N12" s="36"/>
      <c r="O12" s="36"/>
    </row>
    <row r="13" spans="1:15" s="39" customFormat="1" ht="14.15" customHeight="1" thickBot="1" x14ac:dyDescent="0.35">
      <c r="A13" s="35" t="s">
        <v>91</v>
      </c>
      <c r="B13" s="46">
        <v>10</v>
      </c>
      <c r="C13" s="46">
        <v>14</v>
      </c>
      <c r="D13" s="50">
        <f t="shared" si="1"/>
        <v>24</v>
      </c>
      <c r="E13" s="44" t="s">
        <v>127</v>
      </c>
      <c r="F13" s="127">
        <f t="shared" si="0"/>
        <v>96</v>
      </c>
      <c r="G13" s="36"/>
      <c r="H13" s="36"/>
      <c r="I13" s="36"/>
      <c r="J13" s="36"/>
      <c r="K13" s="36"/>
      <c r="L13" s="36"/>
      <c r="M13" s="36"/>
      <c r="N13" s="36"/>
      <c r="O13" s="36"/>
    </row>
    <row r="14" spans="1:15" s="39" customFormat="1" ht="13.5" customHeight="1" thickBot="1" x14ac:dyDescent="0.35">
      <c r="A14" s="34" t="s">
        <v>82</v>
      </c>
      <c r="B14" s="46">
        <v>10</v>
      </c>
      <c r="C14" s="46">
        <v>15</v>
      </c>
      <c r="D14" s="50">
        <f t="shared" si="1"/>
        <v>25</v>
      </c>
      <c r="E14" s="44"/>
      <c r="F14" s="127">
        <f t="shared" si="0"/>
        <v>100</v>
      </c>
      <c r="G14" s="36"/>
      <c r="H14" s="36"/>
      <c r="I14" s="36"/>
      <c r="J14" s="36"/>
      <c r="K14" s="36"/>
      <c r="L14" s="36"/>
      <c r="M14" s="36"/>
      <c r="N14" s="36"/>
      <c r="O14" s="36"/>
    </row>
    <row r="15" spans="1:15" s="39" customFormat="1" ht="14.15" customHeight="1" thickBot="1" x14ac:dyDescent="0.35">
      <c r="A15" s="35" t="s">
        <v>85</v>
      </c>
      <c r="B15" s="46">
        <v>10</v>
      </c>
      <c r="C15" s="46">
        <v>15</v>
      </c>
      <c r="D15" s="50">
        <f t="shared" si="1"/>
        <v>25</v>
      </c>
      <c r="E15" s="44"/>
      <c r="F15" s="127">
        <f t="shared" si="0"/>
        <v>100</v>
      </c>
      <c r="G15" s="36"/>
      <c r="H15" s="36"/>
      <c r="I15" s="36"/>
      <c r="J15" s="36"/>
      <c r="K15" s="36"/>
      <c r="L15" s="36"/>
      <c r="M15" s="36"/>
      <c r="N15" s="36"/>
      <c r="O15" s="36"/>
    </row>
    <row r="16" spans="1:15" s="39" customFormat="1" ht="14.15" customHeight="1" thickBot="1" x14ac:dyDescent="0.35">
      <c r="A16" s="35" t="s">
        <v>94</v>
      </c>
      <c r="B16" s="46">
        <v>10</v>
      </c>
      <c r="C16" s="46">
        <v>0</v>
      </c>
      <c r="D16" s="50">
        <f t="shared" si="1"/>
        <v>10</v>
      </c>
      <c r="E16" s="44" t="s">
        <v>129</v>
      </c>
      <c r="F16" s="127">
        <f t="shared" si="0"/>
        <v>40</v>
      </c>
      <c r="G16" s="36"/>
      <c r="H16" s="36"/>
      <c r="I16" s="36"/>
      <c r="J16" s="36"/>
      <c r="K16" s="36"/>
      <c r="L16" s="36"/>
      <c r="M16" s="36"/>
      <c r="N16" s="36"/>
      <c r="O16" s="36"/>
    </row>
    <row r="17" spans="1:15" s="39" customFormat="1" ht="14.15" customHeight="1" thickBot="1" x14ac:dyDescent="0.35">
      <c r="A17" s="35" t="s">
        <v>90</v>
      </c>
      <c r="B17" s="46">
        <v>10</v>
      </c>
      <c r="C17" s="46">
        <v>15</v>
      </c>
      <c r="D17" s="50">
        <f t="shared" si="1"/>
        <v>25</v>
      </c>
      <c r="E17" s="40"/>
      <c r="F17" s="127">
        <f t="shared" si="0"/>
        <v>100</v>
      </c>
      <c r="G17" s="36"/>
      <c r="H17" s="36"/>
      <c r="I17" s="36"/>
      <c r="J17" s="69"/>
      <c r="K17" s="36"/>
      <c r="L17" s="36"/>
      <c r="M17" s="36"/>
      <c r="N17" s="36"/>
      <c r="O17" s="36"/>
    </row>
    <row r="18" spans="1:15" s="39" customFormat="1" ht="14.15" customHeight="1" thickBot="1" x14ac:dyDescent="0.35">
      <c r="A18" s="35" t="s">
        <v>98</v>
      </c>
      <c r="B18" s="46">
        <v>10</v>
      </c>
      <c r="C18" s="46">
        <v>15</v>
      </c>
      <c r="D18" s="50">
        <f t="shared" si="1"/>
        <v>25</v>
      </c>
      <c r="E18" s="40"/>
      <c r="F18" s="127">
        <f t="shared" si="0"/>
        <v>100</v>
      </c>
    </row>
    <row r="19" spans="1:15" s="39" customFormat="1" ht="14.15" customHeight="1" thickBot="1" x14ac:dyDescent="0.35">
      <c r="A19" s="35" t="s">
        <v>88</v>
      </c>
      <c r="B19" s="46">
        <v>10</v>
      </c>
      <c r="C19" s="46">
        <v>15</v>
      </c>
      <c r="D19" s="50">
        <f t="shared" si="1"/>
        <v>25</v>
      </c>
      <c r="E19" s="44"/>
      <c r="F19" s="127">
        <f t="shared" si="0"/>
        <v>100</v>
      </c>
      <c r="G19" s="36"/>
      <c r="H19" s="36"/>
      <c r="I19" s="36"/>
      <c r="J19" s="36"/>
      <c r="K19" s="36"/>
      <c r="L19" s="36"/>
      <c r="M19" s="36"/>
      <c r="N19" s="36"/>
      <c r="O19" s="36"/>
    </row>
    <row r="20" spans="1:15" s="39" customFormat="1" ht="14.15" customHeight="1" thickBot="1" x14ac:dyDescent="0.35">
      <c r="A20" s="34" t="s">
        <v>95</v>
      </c>
      <c r="B20" s="46">
        <v>10</v>
      </c>
      <c r="C20" s="46">
        <v>15</v>
      </c>
      <c r="D20" s="50">
        <f t="shared" si="1"/>
        <v>25</v>
      </c>
      <c r="E20" s="44"/>
      <c r="F20" s="127">
        <f t="shared" si="0"/>
        <v>100</v>
      </c>
      <c r="G20" s="36"/>
      <c r="H20" s="36"/>
      <c r="I20" s="36"/>
      <c r="J20" s="36"/>
      <c r="K20" s="36"/>
      <c r="L20" s="36"/>
      <c r="M20" s="36"/>
      <c r="N20" s="36"/>
      <c r="O20" s="36"/>
    </row>
    <row r="21" spans="1:15" s="39" customFormat="1" ht="13.5" customHeight="1" thickBot="1" x14ac:dyDescent="0.35">
      <c r="A21" s="35" t="s">
        <v>102</v>
      </c>
      <c r="B21" s="46">
        <v>0</v>
      </c>
      <c r="C21" s="46">
        <v>0</v>
      </c>
      <c r="D21" s="50">
        <f t="shared" si="1"/>
        <v>0</v>
      </c>
      <c r="E21" s="44" t="s">
        <v>129</v>
      </c>
      <c r="F21" s="127">
        <f t="shared" si="0"/>
        <v>0</v>
      </c>
      <c r="G21" s="36"/>
      <c r="H21" s="36"/>
      <c r="I21" s="36"/>
      <c r="J21" s="69"/>
      <c r="K21" s="36"/>
      <c r="L21" s="36"/>
      <c r="M21" s="36"/>
      <c r="N21" s="36"/>
      <c r="O21" s="36"/>
    </row>
    <row r="22" spans="1:15" s="39" customFormat="1" ht="14.15" customHeight="1" thickBot="1" x14ac:dyDescent="0.35">
      <c r="A22" s="35" t="s">
        <v>81</v>
      </c>
      <c r="B22" s="46">
        <v>10</v>
      </c>
      <c r="C22" s="46">
        <v>15</v>
      </c>
      <c r="D22" s="50">
        <f t="shared" si="1"/>
        <v>25</v>
      </c>
      <c r="E22" s="44"/>
      <c r="F22" s="127">
        <f t="shared" si="0"/>
        <v>100</v>
      </c>
      <c r="G22" s="36"/>
      <c r="H22" s="36"/>
      <c r="I22" s="36"/>
      <c r="J22" s="69"/>
      <c r="K22" s="36"/>
      <c r="L22" s="36"/>
      <c r="M22" s="36"/>
      <c r="N22" s="36"/>
      <c r="O22" s="36"/>
    </row>
    <row r="23" spans="1:15" s="39" customFormat="1" ht="14.15" customHeight="1" thickBot="1" x14ac:dyDescent="0.35">
      <c r="A23" s="35" t="s">
        <v>97</v>
      </c>
      <c r="B23" s="46">
        <v>10</v>
      </c>
      <c r="C23" s="46">
        <v>0</v>
      </c>
      <c r="D23" s="50">
        <f t="shared" si="1"/>
        <v>10</v>
      </c>
      <c r="E23" s="40" t="s">
        <v>129</v>
      </c>
      <c r="F23" s="127">
        <f t="shared" si="0"/>
        <v>40</v>
      </c>
      <c r="G23" s="36"/>
      <c r="H23" s="36"/>
      <c r="I23" s="36"/>
      <c r="J23" s="36"/>
      <c r="K23" s="36"/>
      <c r="L23" s="36"/>
      <c r="M23" s="36"/>
      <c r="N23" s="36"/>
      <c r="O23" s="36"/>
    </row>
    <row r="24" spans="1:15" s="39" customFormat="1" ht="14.15" customHeight="1" thickBot="1" x14ac:dyDescent="0.35">
      <c r="A24" s="35" t="s">
        <v>93</v>
      </c>
      <c r="B24" s="46">
        <v>10</v>
      </c>
      <c r="C24" s="46">
        <v>13</v>
      </c>
      <c r="D24" s="50">
        <f t="shared" si="1"/>
        <v>23</v>
      </c>
      <c r="E24" s="44" t="s">
        <v>124</v>
      </c>
      <c r="F24" s="127">
        <f t="shared" si="0"/>
        <v>92</v>
      </c>
      <c r="G24" s="36"/>
      <c r="H24" s="36"/>
      <c r="I24" s="36"/>
      <c r="J24" s="36"/>
      <c r="K24" s="36"/>
      <c r="L24" s="36"/>
      <c r="M24" s="36"/>
      <c r="N24" s="36"/>
      <c r="O24" s="36"/>
    </row>
    <row r="25" spans="1:15" s="39" customFormat="1" ht="14.15" customHeight="1" thickBot="1" x14ac:dyDescent="0.35">
      <c r="A25" s="34" t="s">
        <v>86</v>
      </c>
      <c r="B25" s="46">
        <v>10</v>
      </c>
      <c r="C25" s="46">
        <v>15</v>
      </c>
      <c r="D25" s="50">
        <f t="shared" si="1"/>
        <v>25</v>
      </c>
      <c r="E25" s="44"/>
      <c r="F25" s="127">
        <f t="shared" si="0"/>
        <v>100</v>
      </c>
      <c r="G25" s="36"/>
      <c r="H25" s="36"/>
      <c r="I25" s="36"/>
      <c r="J25" s="36"/>
      <c r="K25" s="36"/>
      <c r="L25" s="36"/>
      <c r="M25" s="36"/>
      <c r="N25" s="36"/>
      <c r="O25" s="36"/>
    </row>
    <row r="26" spans="1:15" s="39" customFormat="1" ht="13.5" customHeight="1" thickBot="1" x14ac:dyDescent="0.35">
      <c r="A26" s="34" t="s">
        <v>92</v>
      </c>
      <c r="B26" s="46">
        <v>10</v>
      </c>
      <c r="C26" s="46">
        <v>9</v>
      </c>
      <c r="D26" s="50">
        <f t="shared" si="1"/>
        <v>19</v>
      </c>
      <c r="E26" s="44" t="s">
        <v>126</v>
      </c>
      <c r="F26" s="127">
        <f t="shared" si="0"/>
        <v>76</v>
      </c>
      <c r="G26" s="36"/>
      <c r="H26" s="36"/>
      <c r="I26" s="36"/>
      <c r="J26" s="36"/>
      <c r="K26" s="36"/>
      <c r="L26" s="36"/>
      <c r="M26" s="36"/>
      <c r="N26" s="36"/>
      <c r="O26" s="36"/>
    </row>
    <row r="27" spans="1:15" s="39" customFormat="1" ht="14.15" customHeight="1" thickBot="1" x14ac:dyDescent="0.35">
      <c r="A27" s="34" t="s">
        <v>105</v>
      </c>
      <c r="B27" s="46">
        <v>10</v>
      </c>
      <c r="C27" s="46">
        <v>15</v>
      </c>
      <c r="D27" s="50">
        <f t="shared" si="1"/>
        <v>25</v>
      </c>
      <c r="E27" s="44"/>
      <c r="F27" s="127">
        <f t="shared" si="0"/>
        <v>100</v>
      </c>
      <c r="G27" s="36"/>
      <c r="H27" s="36"/>
      <c r="I27" s="36"/>
      <c r="J27" s="36"/>
      <c r="K27" s="36"/>
      <c r="L27" s="36"/>
      <c r="M27" s="36"/>
      <c r="N27" s="36"/>
      <c r="O27" s="36"/>
    </row>
    <row r="28" spans="1:15" s="39" customFormat="1" ht="13.5" customHeight="1" thickBot="1" x14ac:dyDescent="0.35">
      <c r="A28" s="34" t="s">
        <v>101</v>
      </c>
      <c r="B28" s="46">
        <v>10</v>
      </c>
      <c r="C28" s="46">
        <v>15</v>
      </c>
      <c r="D28" s="50">
        <f t="shared" si="1"/>
        <v>25</v>
      </c>
      <c r="E28" s="44"/>
      <c r="F28" s="127">
        <f t="shared" si="0"/>
        <v>100</v>
      </c>
      <c r="G28" s="36"/>
      <c r="H28" s="36"/>
      <c r="I28" s="36"/>
      <c r="J28" s="36"/>
      <c r="K28" s="36"/>
      <c r="L28" s="36"/>
      <c r="M28" s="36"/>
      <c r="N28" s="36"/>
      <c r="O28" s="36"/>
    </row>
    <row r="29" spans="1:15" s="39" customFormat="1" ht="14.15" customHeight="1" thickBot="1" x14ac:dyDescent="0.35">
      <c r="A29" s="35" t="s">
        <v>87</v>
      </c>
      <c r="B29" s="46">
        <v>10</v>
      </c>
      <c r="C29" s="46">
        <v>15</v>
      </c>
      <c r="D29" s="50">
        <f t="shared" si="1"/>
        <v>25</v>
      </c>
      <c r="E29" s="44"/>
      <c r="F29" s="127">
        <f t="shared" si="0"/>
        <v>100</v>
      </c>
      <c r="G29" s="36"/>
      <c r="H29" s="36"/>
      <c r="I29" s="36"/>
      <c r="J29" s="36"/>
      <c r="K29" s="36"/>
      <c r="L29" s="36"/>
      <c r="M29" s="36"/>
      <c r="N29" s="36"/>
      <c r="O29" s="36"/>
    </row>
    <row r="30" spans="1:15" s="39" customFormat="1" ht="13.5" customHeight="1" thickBot="1" x14ac:dyDescent="0.35">
      <c r="A30" s="34" t="s">
        <v>83</v>
      </c>
      <c r="B30" s="46">
        <v>10</v>
      </c>
      <c r="C30" s="47">
        <v>15</v>
      </c>
      <c r="D30" s="50">
        <f t="shared" si="1"/>
        <v>25</v>
      </c>
      <c r="E30" s="44"/>
      <c r="F30" s="127">
        <f t="shared" si="0"/>
        <v>100</v>
      </c>
      <c r="G30" s="36"/>
      <c r="H30" s="36"/>
      <c r="I30" s="36"/>
      <c r="J30" s="36"/>
      <c r="K30" s="36"/>
      <c r="L30" s="36"/>
      <c r="M30" s="36"/>
      <c r="N30" s="36"/>
      <c r="O30" s="36"/>
    </row>
    <row r="31" spans="1:15" s="39" customFormat="1" ht="14.15" customHeight="1" thickBot="1" x14ac:dyDescent="0.35">
      <c r="A31" s="35" t="s">
        <v>99</v>
      </c>
      <c r="B31" s="46">
        <v>10</v>
      </c>
      <c r="C31" s="46">
        <v>15</v>
      </c>
      <c r="D31" s="50">
        <f t="shared" si="1"/>
        <v>25</v>
      </c>
      <c r="E31" s="44"/>
      <c r="F31" s="127">
        <f t="shared" si="0"/>
        <v>100</v>
      </c>
      <c r="G31" s="36"/>
      <c r="H31" s="36"/>
      <c r="I31" s="36"/>
      <c r="J31" s="36"/>
      <c r="K31" s="36"/>
      <c r="L31" s="36"/>
      <c r="M31" s="36"/>
      <c r="N31" s="36"/>
      <c r="O31" s="36"/>
    </row>
    <row r="32" spans="1:15" s="112" customFormat="1" ht="14.15" customHeight="1" thickBot="1" x14ac:dyDescent="0.35">
      <c r="A32" s="134" t="s">
        <v>84</v>
      </c>
      <c r="B32" s="46">
        <v>10</v>
      </c>
      <c r="C32" s="130">
        <v>15</v>
      </c>
      <c r="D32" s="50">
        <f t="shared" si="1"/>
        <v>25</v>
      </c>
      <c r="E32" s="140"/>
      <c r="F32" s="127">
        <f t="shared" si="0"/>
        <v>100</v>
      </c>
    </row>
    <row r="33" spans="1:8" x14ac:dyDescent="0.25">
      <c r="A33" s="26"/>
      <c r="B33" s="19"/>
      <c r="C33" s="19"/>
      <c r="D33" s="19"/>
      <c r="E33" s="5"/>
    </row>
    <row r="34" spans="1:8" x14ac:dyDescent="0.25">
      <c r="A34" s="26"/>
      <c r="B34" s="19"/>
      <c r="C34" s="19"/>
      <c r="D34" s="19"/>
      <c r="E34" s="5"/>
    </row>
    <row r="35" spans="1:8" x14ac:dyDescent="0.25">
      <c r="A35" s="26"/>
      <c r="B35" s="19"/>
      <c r="C35" s="19"/>
      <c r="D35" s="19"/>
      <c r="E35" s="5"/>
    </row>
    <row r="36" spans="1:8" x14ac:dyDescent="0.25">
      <c r="A36" s="26"/>
      <c r="B36" s="19"/>
      <c r="C36" s="19"/>
      <c r="D36" s="19"/>
      <c r="E36" s="5"/>
    </row>
    <row r="37" spans="1:8" x14ac:dyDescent="0.25">
      <c r="A37" s="26"/>
      <c r="B37" s="19"/>
      <c r="C37" s="19"/>
      <c r="D37" s="19"/>
      <c r="E37" s="5"/>
    </row>
    <row r="38" spans="1:8" x14ac:dyDescent="0.25">
      <c r="A38" s="26"/>
      <c r="B38" s="19"/>
      <c r="C38" s="19"/>
      <c r="D38" s="19"/>
      <c r="E38" s="5"/>
    </row>
    <row r="39" spans="1:8" x14ac:dyDescent="0.25">
      <c r="A39" s="26"/>
      <c r="B39" s="19"/>
      <c r="C39" s="19"/>
      <c r="D39" s="19"/>
      <c r="E39" s="5"/>
    </row>
    <row r="40" spans="1:8" x14ac:dyDescent="0.25">
      <c r="A40" s="26"/>
      <c r="B40" s="19"/>
      <c r="C40" s="19"/>
      <c r="D40" s="19"/>
      <c r="E40" s="5"/>
      <c r="H40" s="8"/>
    </row>
    <row r="41" spans="1:8" x14ac:dyDescent="0.25">
      <c r="A41" s="26"/>
      <c r="B41" s="19"/>
      <c r="C41" s="19"/>
      <c r="D41" s="19"/>
      <c r="E41" s="5"/>
    </row>
    <row r="42" spans="1:8" x14ac:dyDescent="0.25">
      <c r="A42" s="26"/>
      <c r="B42" s="19"/>
      <c r="C42" s="19"/>
      <c r="D42" s="19"/>
      <c r="E42" s="5"/>
    </row>
    <row r="43" spans="1:8" x14ac:dyDescent="0.25">
      <c r="A43" s="26"/>
      <c r="B43" s="19"/>
      <c r="C43" s="19"/>
      <c r="D43" s="19"/>
      <c r="E43" s="5"/>
    </row>
    <row r="44" spans="1:8" x14ac:dyDescent="0.25">
      <c r="A44" s="26"/>
      <c r="B44" s="19"/>
      <c r="C44" s="19"/>
      <c r="D44" s="19"/>
      <c r="E44" s="5"/>
    </row>
    <row r="45" spans="1:8" x14ac:dyDescent="0.25">
      <c r="A45" s="26"/>
      <c r="B45" s="19"/>
      <c r="C45" s="19"/>
      <c r="D45" s="19"/>
      <c r="E45" s="5"/>
    </row>
    <row r="46" spans="1:8" x14ac:dyDescent="0.25">
      <c r="A46" s="26"/>
      <c r="B46" s="19"/>
      <c r="C46" s="19"/>
      <c r="D46" s="19"/>
      <c r="E46" s="5"/>
    </row>
    <row r="47" spans="1:8" x14ac:dyDescent="0.25">
      <c r="A47" s="26"/>
      <c r="B47" s="19"/>
      <c r="C47" s="19"/>
      <c r="D47" s="19"/>
      <c r="E47" s="5"/>
    </row>
    <row r="48" spans="1:8" x14ac:dyDescent="0.25">
      <c r="A48" s="26"/>
      <c r="B48" s="19"/>
      <c r="C48" s="19"/>
      <c r="D48" s="19"/>
      <c r="E48" s="5"/>
    </row>
    <row r="49" spans="1:5" x14ac:dyDescent="0.25">
      <c r="A49" s="26"/>
      <c r="B49" s="19"/>
      <c r="C49" s="19"/>
      <c r="D49" s="19"/>
      <c r="E49" s="5"/>
    </row>
    <row r="50" spans="1:5" s="2" customFormat="1" ht="16.5" customHeight="1" x14ac:dyDescent="0.25">
      <c r="A50" s="26"/>
      <c r="B50" s="19"/>
      <c r="C50" s="19"/>
      <c r="D50" s="19"/>
      <c r="E50" s="5"/>
    </row>
    <row r="51" spans="1:5" x14ac:dyDescent="0.25">
      <c r="A51" s="26"/>
      <c r="B51" s="19"/>
      <c r="C51" s="19"/>
      <c r="D51" s="19"/>
      <c r="E51" s="5"/>
    </row>
    <row r="52" spans="1:5" x14ac:dyDescent="0.25">
      <c r="A52" s="26"/>
      <c r="B52" s="19"/>
      <c r="C52" s="19"/>
      <c r="D52" s="19"/>
      <c r="E52" s="5"/>
    </row>
    <row r="53" spans="1:5" x14ac:dyDescent="0.25">
      <c r="A53" s="26"/>
      <c r="B53" s="19"/>
      <c r="C53" s="19"/>
      <c r="D53" s="19"/>
      <c r="E53" s="5"/>
    </row>
    <row r="54" spans="1:5" ht="16.5" customHeight="1" x14ac:dyDescent="0.25">
      <c r="A54" s="26"/>
      <c r="B54" s="19"/>
      <c r="C54" s="19"/>
      <c r="D54" s="19"/>
      <c r="E54" s="5"/>
    </row>
    <row r="55" spans="1:5" x14ac:dyDescent="0.25">
      <c r="A55" s="26"/>
      <c r="B55" s="19"/>
      <c r="C55" s="19"/>
      <c r="D55" s="19"/>
      <c r="E55" s="5"/>
    </row>
    <row r="56" spans="1:5" ht="14" x14ac:dyDescent="0.3">
      <c r="A56" s="23"/>
    </row>
    <row r="57" spans="1:5" x14ac:dyDescent="0.25">
      <c r="A57" s="24"/>
      <c r="B57" s="13"/>
      <c r="C57" s="13"/>
      <c r="D57" s="13"/>
      <c r="E57" s="5"/>
    </row>
    <row r="58" spans="1:5" x14ac:dyDescent="0.25">
      <c r="D58" s="13"/>
      <c r="E58" s="5"/>
    </row>
    <row r="59" spans="1:5" x14ac:dyDescent="0.25">
      <c r="A59" s="27"/>
      <c r="B59" s="16"/>
      <c r="C59" s="16"/>
      <c r="D59" s="16"/>
    </row>
    <row r="60" spans="1:5" x14ac:dyDescent="0.25">
      <c r="A60" s="27"/>
      <c r="B60" s="16"/>
      <c r="C60" s="16"/>
      <c r="D60" s="16"/>
    </row>
    <row r="61" spans="1:5" x14ac:dyDescent="0.25">
      <c r="A61" s="27"/>
      <c r="B61" s="16"/>
      <c r="C61" s="16"/>
      <c r="D61" s="16"/>
    </row>
    <row r="62" spans="1:5" x14ac:dyDescent="0.25">
      <c r="A62" s="27"/>
      <c r="B62" s="16"/>
      <c r="C62" s="16"/>
      <c r="D62" s="16"/>
    </row>
    <row r="63" spans="1:5" x14ac:dyDescent="0.25">
      <c r="A63" s="27"/>
      <c r="B63" s="16"/>
      <c r="C63" s="16"/>
      <c r="D63" s="16"/>
    </row>
    <row r="64" spans="1:5" x14ac:dyDescent="0.25">
      <c r="A64" s="27"/>
      <c r="B64" s="16"/>
      <c r="C64" s="16"/>
      <c r="D64" s="16"/>
    </row>
    <row r="65" spans="1:4" x14ac:dyDescent="0.25">
      <c r="A65" s="27"/>
      <c r="B65" s="16"/>
      <c r="C65" s="16"/>
      <c r="D65" s="16"/>
    </row>
    <row r="66" spans="1:4" x14ac:dyDescent="0.25">
      <c r="A66" s="27"/>
      <c r="B66" s="16"/>
      <c r="C66" s="16"/>
      <c r="D66" s="16"/>
    </row>
    <row r="67" spans="1:4" x14ac:dyDescent="0.25">
      <c r="A67" s="27"/>
      <c r="B67" s="16"/>
      <c r="C67" s="16"/>
      <c r="D67" s="16"/>
    </row>
    <row r="68" spans="1:4" x14ac:dyDescent="0.25">
      <c r="A68" s="27"/>
      <c r="B68" s="16"/>
      <c r="C68" s="16"/>
      <c r="D68" s="16"/>
    </row>
    <row r="69" spans="1:4" x14ac:dyDescent="0.25">
      <c r="A69" s="27"/>
      <c r="B69" s="16"/>
      <c r="C69" s="16"/>
      <c r="D69" s="16"/>
    </row>
    <row r="70" spans="1:4" x14ac:dyDescent="0.25">
      <c r="A70" s="27"/>
      <c r="B70" s="16"/>
      <c r="C70" s="16"/>
      <c r="D70" s="16"/>
    </row>
    <row r="71" spans="1:4" x14ac:dyDescent="0.25">
      <c r="A71" s="27"/>
      <c r="B71" s="16"/>
      <c r="C71" s="16"/>
      <c r="D71" s="16"/>
    </row>
    <row r="72" spans="1:4" x14ac:dyDescent="0.25">
      <c r="A72" s="27"/>
      <c r="B72" s="16"/>
      <c r="C72" s="16"/>
      <c r="D72" s="16"/>
    </row>
    <row r="73" spans="1:4" x14ac:dyDescent="0.25">
      <c r="A73" s="27"/>
      <c r="B73" s="16"/>
      <c r="C73" s="16"/>
      <c r="D73" s="16"/>
    </row>
    <row r="74" spans="1:4" x14ac:dyDescent="0.25">
      <c r="A74" s="27"/>
      <c r="B74" s="16"/>
      <c r="C74" s="16"/>
      <c r="D74" s="16"/>
    </row>
    <row r="75" spans="1:4" x14ac:dyDescent="0.25">
      <c r="A75" s="27"/>
      <c r="B75" s="16"/>
      <c r="C75" s="16"/>
      <c r="D75" s="16"/>
    </row>
    <row r="76" spans="1:4" x14ac:dyDescent="0.25">
      <c r="A76" s="27"/>
      <c r="B76" s="16"/>
      <c r="C76" s="16"/>
      <c r="D76" s="16"/>
    </row>
    <row r="77" spans="1:4" x14ac:dyDescent="0.25">
      <c r="A77" s="27"/>
      <c r="B77" s="16"/>
      <c r="C77" s="16"/>
      <c r="D77" s="16"/>
    </row>
    <row r="78" spans="1:4" x14ac:dyDescent="0.25">
      <c r="A78" s="27"/>
      <c r="B78" s="16"/>
      <c r="C78" s="16"/>
      <c r="D78" s="16"/>
    </row>
    <row r="79" spans="1:4" x14ac:dyDescent="0.25">
      <c r="A79" s="27"/>
      <c r="B79" s="16"/>
      <c r="C79" s="16"/>
      <c r="D79" s="16"/>
    </row>
    <row r="80" spans="1:4" x14ac:dyDescent="0.25">
      <c r="A80" s="27"/>
      <c r="B80" s="16"/>
      <c r="C80" s="16"/>
      <c r="D80" s="16"/>
    </row>
    <row r="81" spans="1:5" x14ac:dyDescent="0.25">
      <c r="A81" s="27"/>
      <c r="B81" s="16"/>
      <c r="C81" s="16"/>
      <c r="D81" s="16"/>
    </row>
    <row r="82" spans="1:5" x14ac:dyDescent="0.25">
      <c r="A82" s="27"/>
      <c r="B82" s="16"/>
      <c r="C82" s="16"/>
      <c r="D82" s="16"/>
    </row>
    <row r="83" spans="1:5" x14ac:dyDescent="0.25">
      <c r="A83" s="27"/>
      <c r="B83" s="16"/>
      <c r="C83" s="16"/>
      <c r="D83" s="16"/>
    </row>
    <row r="84" spans="1:5" x14ac:dyDescent="0.25">
      <c r="A84" s="24"/>
      <c r="E84" s="5"/>
    </row>
    <row r="85" spans="1:5" ht="16.5" customHeight="1" x14ac:dyDescent="0.25">
      <c r="A85" s="24"/>
    </row>
    <row r="86" spans="1:5" ht="14" x14ac:dyDescent="0.3">
      <c r="A86" s="23"/>
    </row>
    <row r="87" spans="1:5" x14ac:dyDescent="0.25">
      <c r="A87" s="24"/>
      <c r="B87" s="13"/>
      <c r="C87" s="13"/>
      <c r="D87" s="13"/>
      <c r="E87" s="5"/>
    </row>
    <row r="88" spans="1:5" x14ac:dyDescent="0.25">
      <c r="D88" s="13"/>
      <c r="E88" s="5"/>
    </row>
    <row r="102" spans="1:5" ht="14" x14ac:dyDescent="0.35">
      <c r="A102" s="28"/>
    </row>
    <row r="105" spans="1:5" x14ac:dyDescent="0.25">
      <c r="E105" s="5"/>
    </row>
    <row r="106" spans="1:5" x14ac:dyDescent="0.25">
      <c r="E106" s="5"/>
    </row>
    <row r="108" spans="1:5" x14ac:dyDescent="0.25">
      <c r="E108" s="5"/>
    </row>
    <row r="109" spans="1:5" x14ac:dyDescent="0.25">
      <c r="E109" s="5"/>
    </row>
    <row r="110" spans="1:5" x14ac:dyDescent="0.25">
      <c r="E110" s="5"/>
    </row>
    <row r="113" spans="1:5" x14ac:dyDescent="0.25">
      <c r="A113" s="29"/>
      <c r="E113" s="5"/>
    </row>
    <row r="114" spans="1:5" x14ac:dyDescent="0.25">
      <c r="A114" s="29"/>
      <c r="E114" s="5"/>
    </row>
  </sheetData>
  <phoneticPr fontId="0"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50"/>
  <sheetViews>
    <sheetView zoomScale="81" zoomScaleNormal="81" workbookViewId="0">
      <selection activeCell="F20" sqref="F20"/>
    </sheetView>
  </sheetViews>
  <sheetFormatPr defaultColWidth="11.36328125" defaultRowHeight="12.5" x14ac:dyDescent="0.25"/>
  <cols>
    <col min="1" max="1" width="7.36328125" style="16" customWidth="1"/>
    <col min="2" max="3" width="23.26953125" style="16" bestFit="1" customWidth="1"/>
    <col min="4" max="4" width="12.81640625" style="16" bestFit="1" customWidth="1"/>
    <col min="5" max="5" width="13.08984375" style="16" customWidth="1"/>
    <col min="6" max="6" width="11.81640625" style="16" customWidth="1"/>
    <col min="7" max="7" width="10.36328125" style="16" customWidth="1"/>
    <col min="8" max="8" width="202.36328125" style="11" customWidth="1"/>
    <col min="9" max="9" width="12.08984375" bestFit="1" customWidth="1"/>
    <col min="10" max="10" width="5" style="16" bestFit="1" customWidth="1"/>
    <col min="11" max="11" width="87.26953125" customWidth="1"/>
    <col min="12" max="16384" width="11.36328125" style="1"/>
  </cols>
  <sheetData>
    <row r="1" spans="1:11" s="199" customFormat="1" ht="14.15" customHeight="1" thickBot="1" x14ac:dyDescent="0.35">
      <c r="A1" s="201" t="s">
        <v>80</v>
      </c>
      <c r="B1" s="202"/>
      <c r="C1" s="202"/>
      <c r="D1" s="203"/>
      <c r="E1" s="204"/>
      <c r="F1" s="205"/>
      <c r="G1" s="206"/>
      <c r="H1" s="206"/>
      <c r="I1" s="206"/>
    </row>
    <row r="2" spans="1:11" s="128" customFormat="1" ht="14.15" customHeight="1" x14ac:dyDescent="0.3">
      <c r="A2" s="106" t="s">
        <v>16</v>
      </c>
      <c r="B2" s="106" t="s">
        <v>44</v>
      </c>
      <c r="C2" s="106" t="s">
        <v>45</v>
      </c>
      <c r="D2" s="106" t="s">
        <v>21</v>
      </c>
      <c r="E2" s="106" t="s">
        <v>46</v>
      </c>
      <c r="F2" s="106" t="s">
        <v>47</v>
      </c>
      <c r="G2" s="106" t="s">
        <v>19</v>
      </c>
      <c r="H2" s="126" t="s">
        <v>20</v>
      </c>
      <c r="I2" s="127" t="s">
        <v>15</v>
      </c>
      <c r="J2" s="127"/>
      <c r="K2" s="127"/>
    </row>
    <row r="3" spans="1:11" s="49" customFormat="1" ht="14.15" customHeight="1" thickBot="1" x14ac:dyDescent="0.35">
      <c r="A3" s="144"/>
      <c r="B3" s="144">
        <v>6</v>
      </c>
      <c r="C3" s="144">
        <v>6</v>
      </c>
      <c r="D3" s="144">
        <v>5</v>
      </c>
      <c r="E3" s="144">
        <v>7</v>
      </c>
      <c r="F3" s="144">
        <v>13</v>
      </c>
      <c r="G3" s="144">
        <f t="shared" ref="G3" si="0">SUM(B3:F3)</f>
        <v>37</v>
      </c>
      <c r="H3" s="164"/>
      <c r="I3" s="103"/>
      <c r="J3" s="103"/>
      <c r="K3" s="103"/>
    </row>
    <row r="4" spans="1:11" s="127" customFormat="1" ht="13.5" customHeight="1" thickBot="1" x14ac:dyDescent="0.35">
      <c r="A4" s="166" t="s">
        <v>104</v>
      </c>
      <c r="B4" s="167">
        <v>6</v>
      </c>
      <c r="C4" s="167">
        <v>6</v>
      </c>
      <c r="D4" s="167">
        <v>5</v>
      </c>
      <c r="E4" s="167">
        <v>7</v>
      </c>
      <c r="F4" s="167">
        <v>13</v>
      </c>
      <c r="G4" s="183">
        <f>0.5*SUM(B4:F4)</f>
        <v>18.5</v>
      </c>
      <c r="H4" s="180" t="s">
        <v>133</v>
      </c>
      <c r="I4" s="196">
        <f>((G4/37)*100)</f>
        <v>50</v>
      </c>
    </row>
    <row r="5" spans="1:11" s="39" customFormat="1" ht="14.15" customHeight="1" thickBot="1" x14ac:dyDescent="0.35">
      <c r="A5" s="34" t="s">
        <v>103</v>
      </c>
      <c r="B5" s="46">
        <v>6</v>
      </c>
      <c r="C5" s="46">
        <v>6</v>
      </c>
      <c r="D5" s="46">
        <v>5</v>
      </c>
      <c r="E5" s="46">
        <v>7</v>
      </c>
      <c r="F5" s="46">
        <v>13</v>
      </c>
      <c r="G5" s="183">
        <f>0.5*SUM(B5:F5)</f>
        <v>18.5</v>
      </c>
      <c r="H5" s="52" t="s">
        <v>133</v>
      </c>
      <c r="I5" s="196">
        <f t="shared" ref="I5:I32" si="1">((G5/37)*100)</f>
        <v>50</v>
      </c>
    </row>
    <row r="6" spans="1:11" s="39" customFormat="1" ht="14.15" customHeight="1" thickBot="1" x14ac:dyDescent="0.35">
      <c r="A6" s="34" t="s">
        <v>198</v>
      </c>
      <c r="B6" s="46">
        <v>6</v>
      </c>
      <c r="C6" s="46">
        <v>6</v>
      </c>
      <c r="D6" s="46">
        <v>0</v>
      </c>
      <c r="E6" s="46">
        <v>7</v>
      </c>
      <c r="F6" s="46">
        <v>8</v>
      </c>
      <c r="G6" s="183">
        <f>0.5*SUM(B6:F6)</f>
        <v>13.5</v>
      </c>
      <c r="H6" s="52" t="s">
        <v>142</v>
      </c>
      <c r="I6" s="196">
        <f t="shared" si="1"/>
        <v>36.486486486486484</v>
      </c>
    </row>
    <row r="7" spans="1:11" s="39" customFormat="1" ht="14.15" customHeight="1" thickBot="1" x14ac:dyDescent="0.35">
      <c r="A7" s="34" t="s">
        <v>96</v>
      </c>
      <c r="B7" s="46">
        <v>6</v>
      </c>
      <c r="C7" s="46">
        <v>6</v>
      </c>
      <c r="D7" s="46">
        <v>5</v>
      </c>
      <c r="E7" s="46">
        <v>7</v>
      </c>
      <c r="F7" s="46">
        <v>13</v>
      </c>
      <c r="G7" s="184">
        <f t="shared" ref="G7:G16" si="2">SUM(B7:F7)</f>
        <v>37</v>
      </c>
      <c r="H7" s="52"/>
      <c r="I7" s="196">
        <f t="shared" si="1"/>
        <v>100</v>
      </c>
    </row>
    <row r="8" spans="1:11" s="39" customFormat="1" ht="14.15" customHeight="1" thickBot="1" x14ac:dyDescent="0.35">
      <c r="A8" s="34"/>
      <c r="B8" s="46">
        <v>6</v>
      </c>
      <c r="C8" s="46">
        <v>6</v>
      </c>
      <c r="D8" s="46">
        <v>5</v>
      </c>
      <c r="E8" s="46">
        <v>7</v>
      </c>
      <c r="F8" s="46">
        <v>13</v>
      </c>
      <c r="G8" s="184">
        <f t="shared" si="2"/>
        <v>37</v>
      </c>
      <c r="H8" s="52"/>
      <c r="I8" s="196">
        <f t="shared" si="1"/>
        <v>100</v>
      </c>
    </row>
    <row r="9" spans="1:11" s="36" customFormat="1" ht="13.5" customHeight="1" thickBot="1" x14ac:dyDescent="0.35">
      <c r="A9" s="34" t="s">
        <v>84</v>
      </c>
      <c r="B9" s="47">
        <v>6</v>
      </c>
      <c r="C9" s="47">
        <v>6</v>
      </c>
      <c r="D9" s="47">
        <v>5</v>
      </c>
      <c r="E9" s="47">
        <v>7</v>
      </c>
      <c r="F9" s="47">
        <v>13</v>
      </c>
      <c r="G9" s="184">
        <f t="shared" si="2"/>
        <v>37</v>
      </c>
      <c r="H9" s="186"/>
      <c r="I9" s="196">
        <f t="shared" si="1"/>
        <v>100</v>
      </c>
    </row>
    <row r="10" spans="1:11" s="36" customFormat="1" ht="14.15" customHeight="1" thickBot="1" x14ac:dyDescent="0.35">
      <c r="A10" s="34"/>
      <c r="B10" s="47">
        <v>6</v>
      </c>
      <c r="C10" s="47">
        <v>6</v>
      </c>
      <c r="D10" s="47">
        <v>5</v>
      </c>
      <c r="E10" s="47">
        <v>7</v>
      </c>
      <c r="F10" s="47">
        <v>9</v>
      </c>
      <c r="G10" s="184">
        <f t="shared" si="2"/>
        <v>33</v>
      </c>
      <c r="H10" s="186" t="s">
        <v>144</v>
      </c>
      <c r="I10" s="196">
        <f t="shared" si="1"/>
        <v>89.189189189189193</v>
      </c>
    </row>
    <row r="11" spans="1:11" s="39" customFormat="1" ht="13.5" customHeight="1" thickBot="1" x14ac:dyDescent="0.35">
      <c r="A11" s="34" t="s">
        <v>89</v>
      </c>
      <c r="B11" s="46"/>
      <c r="C11" s="46"/>
      <c r="D11" s="46"/>
      <c r="E11" s="46"/>
      <c r="F11" s="46"/>
      <c r="G11" s="184">
        <f t="shared" si="2"/>
        <v>0</v>
      </c>
      <c r="H11" s="52"/>
      <c r="I11" s="196">
        <f t="shared" si="1"/>
        <v>0</v>
      </c>
    </row>
    <row r="12" spans="1:11" s="39" customFormat="1" ht="14.15" customHeight="1" thickBot="1" x14ac:dyDescent="0.35">
      <c r="A12" s="34" t="s">
        <v>100</v>
      </c>
      <c r="B12" s="45">
        <v>6</v>
      </c>
      <c r="C12" s="45">
        <v>6</v>
      </c>
      <c r="D12" s="46">
        <v>5</v>
      </c>
      <c r="E12" s="45">
        <v>7</v>
      </c>
      <c r="F12" s="45">
        <v>13</v>
      </c>
      <c r="G12" s="184">
        <f t="shared" si="2"/>
        <v>37</v>
      </c>
      <c r="H12" s="40"/>
      <c r="I12" s="196">
        <f t="shared" si="1"/>
        <v>100</v>
      </c>
    </row>
    <row r="13" spans="1:11" s="39" customFormat="1" ht="14.15" customHeight="1" thickBot="1" x14ac:dyDescent="0.35">
      <c r="A13" s="35" t="s">
        <v>91</v>
      </c>
      <c r="B13" s="46">
        <v>6</v>
      </c>
      <c r="C13" s="46">
        <v>6</v>
      </c>
      <c r="D13" s="46">
        <v>5</v>
      </c>
      <c r="E13" s="46">
        <v>6</v>
      </c>
      <c r="F13" s="46">
        <v>12</v>
      </c>
      <c r="G13" s="184">
        <f t="shared" si="2"/>
        <v>35</v>
      </c>
      <c r="H13" s="52" t="s">
        <v>141</v>
      </c>
      <c r="I13" s="196">
        <f t="shared" si="1"/>
        <v>94.594594594594597</v>
      </c>
    </row>
    <row r="14" spans="1:11" s="39" customFormat="1" ht="14.15" customHeight="1" thickBot="1" x14ac:dyDescent="0.35">
      <c r="A14" s="34" t="s">
        <v>82</v>
      </c>
      <c r="B14" s="45">
        <v>6</v>
      </c>
      <c r="C14" s="45">
        <v>6</v>
      </c>
      <c r="D14" s="45">
        <v>5</v>
      </c>
      <c r="E14" s="45">
        <v>7</v>
      </c>
      <c r="F14" s="45">
        <v>13</v>
      </c>
      <c r="G14" s="184">
        <f t="shared" si="2"/>
        <v>37</v>
      </c>
      <c r="I14" s="196">
        <f t="shared" si="1"/>
        <v>100</v>
      </c>
    </row>
    <row r="15" spans="1:11" s="39" customFormat="1" ht="14.15" customHeight="1" thickBot="1" x14ac:dyDescent="0.35">
      <c r="A15" s="35" t="s">
        <v>85</v>
      </c>
      <c r="B15" s="46">
        <v>6</v>
      </c>
      <c r="C15" s="46">
        <v>6</v>
      </c>
      <c r="D15" s="46">
        <v>5</v>
      </c>
      <c r="E15" s="46">
        <v>7</v>
      </c>
      <c r="F15" s="46">
        <v>13</v>
      </c>
      <c r="G15" s="184">
        <f t="shared" si="2"/>
        <v>37</v>
      </c>
      <c r="H15" s="40"/>
      <c r="I15" s="196">
        <f t="shared" si="1"/>
        <v>100</v>
      </c>
    </row>
    <row r="16" spans="1:11" s="36" customFormat="1" ht="14.15" customHeight="1" thickBot="1" x14ac:dyDescent="0.35">
      <c r="A16" s="34" t="s">
        <v>94</v>
      </c>
      <c r="B16" s="47">
        <v>6</v>
      </c>
      <c r="C16" s="47">
        <v>6</v>
      </c>
      <c r="D16" s="47">
        <v>5</v>
      </c>
      <c r="E16" s="47">
        <v>5</v>
      </c>
      <c r="F16" s="47">
        <v>13</v>
      </c>
      <c r="G16" s="184">
        <f t="shared" si="2"/>
        <v>35</v>
      </c>
      <c r="H16" s="186" t="s">
        <v>145</v>
      </c>
      <c r="I16" s="196">
        <f t="shared" si="1"/>
        <v>94.594594594594597</v>
      </c>
    </row>
    <row r="17" spans="1:11" s="39" customFormat="1" ht="14.15" customHeight="1" thickBot="1" x14ac:dyDescent="0.35">
      <c r="A17" s="35" t="s">
        <v>90</v>
      </c>
      <c r="B17" s="46">
        <v>6</v>
      </c>
      <c r="C17" s="46">
        <v>4</v>
      </c>
      <c r="D17" s="46">
        <v>5</v>
      </c>
      <c r="E17" s="46">
        <v>7</v>
      </c>
      <c r="F17" s="46">
        <v>13</v>
      </c>
      <c r="G17" s="184">
        <f t="shared" ref="G17:G22" si="3">SUM(B17:F17)</f>
        <v>35</v>
      </c>
      <c r="H17" s="52" t="s">
        <v>136</v>
      </c>
      <c r="I17" s="196">
        <f t="shared" si="1"/>
        <v>94.594594594594597</v>
      </c>
    </row>
    <row r="18" spans="1:11" s="39" customFormat="1" ht="14.15" customHeight="1" thickBot="1" x14ac:dyDescent="0.35">
      <c r="A18" s="35" t="s">
        <v>98</v>
      </c>
      <c r="B18" s="46">
        <v>6</v>
      </c>
      <c r="C18" s="46">
        <v>6</v>
      </c>
      <c r="D18" s="46">
        <v>4</v>
      </c>
      <c r="E18" s="46">
        <v>7</v>
      </c>
      <c r="F18" s="46">
        <v>13</v>
      </c>
      <c r="G18" s="184">
        <f t="shared" si="3"/>
        <v>36</v>
      </c>
      <c r="H18" s="52" t="s">
        <v>139</v>
      </c>
      <c r="I18" s="196">
        <f t="shared" si="1"/>
        <v>97.297297297297305</v>
      </c>
    </row>
    <row r="19" spans="1:11" s="39" customFormat="1" ht="14.15" customHeight="1" thickBot="1" x14ac:dyDescent="0.35">
      <c r="A19" s="35" t="s">
        <v>88</v>
      </c>
      <c r="B19" s="46">
        <v>6</v>
      </c>
      <c r="C19" s="46">
        <v>6</v>
      </c>
      <c r="D19" s="46">
        <v>5</v>
      </c>
      <c r="E19" s="46">
        <v>7</v>
      </c>
      <c r="F19" s="46">
        <v>13</v>
      </c>
      <c r="G19" s="184">
        <f t="shared" si="3"/>
        <v>37</v>
      </c>
      <c r="H19" s="52"/>
      <c r="I19" s="196">
        <f t="shared" si="1"/>
        <v>100</v>
      </c>
    </row>
    <row r="20" spans="1:11" s="39" customFormat="1" ht="14.15" customHeight="1" thickBot="1" x14ac:dyDescent="0.35">
      <c r="A20" s="34" t="s">
        <v>95</v>
      </c>
      <c r="B20" s="46">
        <v>0</v>
      </c>
      <c r="C20" s="46">
        <v>6</v>
      </c>
      <c r="D20" s="46">
        <v>0</v>
      </c>
      <c r="E20" s="46">
        <v>5</v>
      </c>
      <c r="F20" s="46">
        <v>13</v>
      </c>
      <c r="G20" s="184">
        <f t="shared" si="3"/>
        <v>24</v>
      </c>
      <c r="H20" s="52" t="s">
        <v>138</v>
      </c>
      <c r="I20" s="196">
        <f t="shared" si="1"/>
        <v>64.86486486486487</v>
      </c>
    </row>
    <row r="21" spans="1:11" s="39" customFormat="1" ht="14.15" customHeight="1" thickBot="1" x14ac:dyDescent="0.35">
      <c r="A21" s="35" t="s">
        <v>102</v>
      </c>
      <c r="B21" s="46">
        <v>6</v>
      </c>
      <c r="C21" s="46">
        <v>6</v>
      </c>
      <c r="D21" s="46">
        <v>5</v>
      </c>
      <c r="E21" s="46">
        <v>5</v>
      </c>
      <c r="F21" s="46">
        <v>13</v>
      </c>
      <c r="G21" s="184">
        <f t="shared" si="3"/>
        <v>35</v>
      </c>
      <c r="H21" s="52" t="s">
        <v>135</v>
      </c>
      <c r="I21" s="196">
        <f t="shared" si="1"/>
        <v>94.594594594594597</v>
      </c>
    </row>
    <row r="22" spans="1:11" s="39" customFormat="1" ht="14.15" customHeight="1" thickBot="1" x14ac:dyDescent="0.35">
      <c r="A22" s="35" t="s">
        <v>81</v>
      </c>
      <c r="B22" s="46">
        <v>6</v>
      </c>
      <c r="C22" s="46">
        <v>6</v>
      </c>
      <c r="D22" s="46">
        <v>5</v>
      </c>
      <c r="E22" s="46">
        <v>5</v>
      </c>
      <c r="F22" s="46">
        <v>12</v>
      </c>
      <c r="G22" s="184">
        <f t="shared" si="3"/>
        <v>34</v>
      </c>
      <c r="H22" s="52" t="s">
        <v>130</v>
      </c>
      <c r="I22" s="196">
        <f t="shared" si="1"/>
        <v>91.891891891891902</v>
      </c>
    </row>
    <row r="23" spans="1:11" s="39" customFormat="1" ht="14.15" customHeight="1" thickBot="1" x14ac:dyDescent="0.35">
      <c r="A23" s="35" t="s">
        <v>97</v>
      </c>
      <c r="B23" s="46">
        <v>6</v>
      </c>
      <c r="C23" s="46">
        <v>0</v>
      </c>
      <c r="D23" s="46">
        <v>5</v>
      </c>
      <c r="E23" s="46">
        <v>5</v>
      </c>
      <c r="F23" s="46">
        <v>2</v>
      </c>
      <c r="G23" s="184">
        <f>0.5*SUM(B23:F23)</f>
        <v>9</v>
      </c>
      <c r="H23" s="52" t="s">
        <v>143</v>
      </c>
      <c r="I23" s="196">
        <f t="shared" si="1"/>
        <v>24.324324324324326</v>
      </c>
    </row>
    <row r="24" spans="1:11" s="39" customFormat="1" ht="14.15" customHeight="1" thickBot="1" x14ac:dyDescent="0.35">
      <c r="A24" s="35" t="s">
        <v>93</v>
      </c>
      <c r="B24" s="46">
        <v>6</v>
      </c>
      <c r="C24" s="46">
        <v>5</v>
      </c>
      <c r="D24" s="46">
        <v>5</v>
      </c>
      <c r="E24" s="46">
        <v>5</v>
      </c>
      <c r="F24" s="46">
        <v>13</v>
      </c>
      <c r="G24" s="184">
        <f>0.5*SUM(B24:F24)</f>
        <v>17</v>
      </c>
      <c r="H24" s="52" t="s">
        <v>140</v>
      </c>
      <c r="I24" s="196">
        <f t="shared" si="1"/>
        <v>45.945945945945951</v>
      </c>
    </row>
    <row r="25" spans="1:11" s="39" customFormat="1" ht="14.15" customHeight="1" thickBot="1" x14ac:dyDescent="0.35">
      <c r="A25" s="34" t="s">
        <v>86</v>
      </c>
      <c r="B25" s="46">
        <v>6</v>
      </c>
      <c r="C25" s="46">
        <v>5</v>
      </c>
      <c r="D25" s="46">
        <v>5</v>
      </c>
      <c r="E25" s="46">
        <v>6</v>
      </c>
      <c r="F25" s="46">
        <v>12</v>
      </c>
      <c r="G25" s="184">
        <f t="shared" ref="G25:G32" si="4">SUM(B25:F25)</f>
        <v>34</v>
      </c>
      <c r="H25" s="52" t="s">
        <v>131</v>
      </c>
      <c r="I25" s="196">
        <f t="shared" si="1"/>
        <v>91.891891891891902</v>
      </c>
    </row>
    <row r="26" spans="1:11" s="39" customFormat="1" ht="14.15" customHeight="1" thickBot="1" x14ac:dyDescent="0.35">
      <c r="A26" s="34" t="s">
        <v>92</v>
      </c>
      <c r="B26" s="46">
        <v>6</v>
      </c>
      <c r="C26" s="46">
        <v>4</v>
      </c>
      <c r="D26" s="46">
        <v>4</v>
      </c>
      <c r="E26" s="46">
        <v>6</v>
      </c>
      <c r="F26" s="46">
        <v>12</v>
      </c>
      <c r="G26" s="184">
        <f t="shared" si="4"/>
        <v>32</v>
      </c>
      <c r="H26" s="52" t="s">
        <v>137</v>
      </c>
      <c r="I26" s="196">
        <f t="shared" si="1"/>
        <v>86.486486486486484</v>
      </c>
    </row>
    <row r="27" spans="1:11" s="39" customFormat="1" ht="14.15" customHeight="1" thickBot="1" x14ac:dyDescent="0.35">
      <c r="A27" s="34" t="s">
        <v>105</v>
      </c>
      <c r="B27" s="46">
        <v>6</v>
      </c>
      <c r="C27" s="46">
        <v>6</v>
      </c>
      <c r="D27" s="46">
        <v>5</v>
      </c>
      <c r="E27" s="46">
        <v>7</v>
      </c>
      <c r="F27" s="46">
        <v>13</v>
      </c>
      <c r="G27" s="184">
        <f t="shared" si="4"/>
        <v>37</v>
      </c>
      <c r="H27" s="52"/>
      <c r="I27" s="196">
        <f t="shared" si="1"/>
        <v>100</v>
      </c>
    </row>
    <row r="28" spans="1:11" s="39" customFormat="1" ht="14.15" customHeight="1" thickBot="1" x14ac:dyDescent="0.35">
      <c r="A28" s="34" t="s">
        <v>101</v>
      </c>
      <c r="B28" s="46">
        <v>6</v>
      </c>
      <c r="C28" s="46">
        <v>6</v>
      </c>
      <c r="D28" s="46">
        <v>5</v>
      </c>
      <c r="E28" s="46">
        <v>7</v>
      </c>
      <c r="F28" s="46">
        <v>13</v>
      </c>
      <c r="G28" s="184">
        <f t="shared" si="4"/>
        <v>37</v>
      </c>
      <c r="H28" s="52"/>
      <c r="I28" s="196">
        <f t="shared" si="1"/>
        <v>100</v>
      </c>
    </row>
    <row r="29" spans="1:11" s="39" customFormat="1" ht="14.15" customHeight="1" thickBot="1" x14ac:dyDescent="0.35">
      <c r="A29" s="35" t="s">
        <v>87</v>
      </c>
      <c r="B29" s="46">
        <v>6</v>
      </c>
      <c r="C29" s="46">
        <v>6</v>
      </c>
      <c r="D29" s="46">
        <v>5</v>
      </c>
      <c r="E29" s="46">
        <v>7</v>
      </c>
      <c r="F29" s="46">
        <v>13</v>
      </c>
      <c r="G29" s="184">
        <f t="shared" si="4"/>
        <v>37</v>
      </c>
      <c r="H29" s="52"/>
      <c r="I29" s="196">
        <f t="shared" si="1"/>
        <v>100</v>
      </c>
    </row>
    <row r="30" spans="1:11" s="39" customFormat="1" ht="14.15" customHeight="1" thickBot="1" x14ac:dyDescent="0.35">
      <c r="A30" s="34" t="s">
        <v>83</v>
      </c>
      <c r="B30" s="46">
        <v>6</v>
      </c>
      <c r="C30" s="46">
        <v>6</v>
      </c>
      <c r="D30" s="46">
        <v>5</v>
      </c>
      <c r="E30" s="46">
        <v>7</v>
      </c>
      <c r="F30" s="46">
        <v>12</v>
      </c>
      <c r="G30" s="184">
        <f t="shared" si="4"/>
        <v>36</v>
      </c>
      <c r="H30" s="52" t="s">
        <v>132</v>
      </c>
      <c r="I30" s="196">
        <f t="shared" si="1"/>
        <v>97.297297297297305</v>
      </c>
    </row>
    <row r="31" spans="1:11" s="39" customFormat="1" ht="14.15" customHeight="1" thickBot="1" x14ac:dyDescent="0.35">
      <c r="A31" s="35" t="s">
        <v>99</v>
      </c>
      <c r="B31" s="46">
        <v>6</v>
      </c>
      <c r="C31" s="46">
        <v>5</v>
      </c>
      <c r="D31" s="46">
        <v>4</v>
      </c>
      <c r="E31" s="46">
        <v>6</v>
      </c>
      <c r="F31" s="46">
        <v>12</v>
      </c>
      <c r="G31" s="184">
        <f t="shared" si="4"/>
        <v>33</v>
      </c>
      <c r="H31" s="52" t="s">
        <v>134</v>
      </c>
      <c r="I31" s="196">
        <f t="shared" si="1"/>
        <v>89.189189189189193</v>
      </c>
    </row>
    <row r="32" spans="1:11" s="112" customFormat="1" ht="14.15" customHeight="1" thickBot="1" x14ac:dyDescent="0.35">
      <c r="A32" s="134" t="s">
        <v>84</v>
      </c>
      <c r="B32" s="130">
        <v>6</v>
      </c>
      <c r="C32" s="130">
        <v>6</v>
      </c>
      <c r="D32" s="130">
        <v>5</v>
      </c>
      <c r="E32" s="130">
        <v>7</v>
      </c>
      <c r="F32" s="130">
        <v>13</v>
      </c>
      <c r="G32" s="185">
        <f t="shared" si="4"/>
        <v>37</v>
      </c>
      <c r="H32" s="142"/>
      <c r="I32" s="196">
        <f t="shared" si="1"/>
        <v>100</v>
      </c>
      <c r="K32" s="129"/>
    </row>
    <row r="33" spans="1:12" s="2" customFormat="1" ht="13.5" customHeight="1" x14ac:dyDescent="0.25">
      <c r="A33" s="14"/>
      <c r="B33" s="14"/>
      <c r="C33" s="14"/>
      <c r="D33" s="14"/>
      <c r="E33" s="14"/>
      <c r="F33" s="14"/>
      <c r="G33" s="14"/>
      <c r="H33" s="11"/>
      <c r="I33"/>
      <c r="J33" s="15"/>
      <c r="K33"/>
    </row>
    <row r="34" spans="1:12" s="2" customFormat="1" ht="13.5" customHeight="1" x14ac:dyDescent="0.25">
      <c r="A34" s="14"/>
      <c r="B34" s="14"/>
      <c r="C34" s="14"/>
      <c r="D34" s="14"/>
      <c r="E34" s="14"/>
      <c r="F34" s="14"/>
      <c r="G34" s="14"/>
      <c r="H34" s="11"/>
      <c r="I34"/>
      <c r="J34" s="15"/>
      <c r="K34"/>
    </row>
    <row r="35" spans="1:12" s="2" customFormat="1" ht="13.5" customHeight="1" x14ac:dyDescent="0.25">
      <c r="A35" s="14"/>
      <c r="B35" s="14"/>
      <c r="C35" s="14"/>
      <c r="D35" s="14"/>
      <c r="E35" s="14"/>
      <c r="F35" s="14"/>
      <c r="G35" s="14"/>
      <c r="H35" s="11"/>
      <c r="I35"/>
      <c r="J35" s="15"/>
      <c r="K35"/>
    </row>
    <row r="36" spans="1:12" s="2" customFormat="1" ht="13.5" customHeight="1" x14ac:dyDescent="0.25">
      <c r="A36" s="14"/>
      <c r="B36" s="14"/>
      <c r="C36" s="14"/>
      <c r="D36" s="14"/>
      <c r="E36" s="14"/>
      <c r="F36" s="14"/>
      <c r="G36" s="14"/>
      <c r="H36" s="11"/>
      <c r="I36"/>
      <c r="J36" s="15"/>
      <c r="K36"/>
    </row>
    <row r="37" spans="1:12" s="2" customFormat="1" ht="13.5" customHeight="1" x14ac:dyDescent="0.25">
      <c r="A37" s="13"/>
      <c r="B37" s="14"/>
      <c r="C37" s="14"/>
      <c r="D37" s="14"/>
      <c r="E37" s="14"/>
      <c r="F37" s="14"/>
      <c r="G37" s="14"/>
      <c r="H37" s="11"/>
      <c r="I37"/>
      <c r="J37" s="15"/>
      <c r="K37"/>
    </row>
    <row r="38" spans="1:12" s="2" customFormat="1" ht="13.5" customHeight="1" x14ac:dyDescent="0.25">
      <c r="A38" s="13"/>
      <c r="B38" s="14"/>
      <c r="C38" s="14"/>
      <c r="D38" s="14"/>
      <c r="E38" s="14"/>
      <c r="F38" s="14"/>
      <c r="G38" s="14"/>
      <c r="H38" s="11"/>
      <c r="I38"/>
      <c r="J38" s="15"/>
      <c r="K38"/>
    </row>
    <row r="39" spans="1:12" s="2" customFormat="1" ht="13.5" customHeight="1" x14ac:dyDescent="0.25">
      <c r="A39" s="13"/>
      <c r="B39" s="14"/>
      <c r="C39" s="14"/>
      <c r="D39" s="14"/>
      <c r="E39" s="14"/>
      <c r="F39" s="14"/>
      <c r="G39" s="14"/>
      <c r="H39" s="11"/>
      <c r="I39"/>
      <c r="J39" s="15"/>
      <c r="K39"/>
    </row>
    <row r="40" spans="1:12" s="2" customFormat="1" ht="13.5" customHeight="1" x14ac:dyDescent="0.25">
      <c r="A40" s="13"/>
      <c r="B40" s="14"/>
      <c r="C40" s="14"/>
      <c r="D40" s="14"/>
      <c r="E40" s="14"/>
      <c r="F40" s="14"/>
      <c r="G40" s="14"/>
      <c r="H40" s="11"/>
      <c r="I40"/>
      <c r="J40" s="15"/>
      <c r="K40"/>
    </row>
    <row r="41" spans="1:12" s="2" customFormat="1" ht="13.5" customHeight="1" x14ac:dyDescent="0.25">
      <c r="A41" s="14"/>
      <c r="B41" s="14"/>
      <c r="C41" s="14"/>
      <c r="D41" s="14"/>
      <c r="E41" s="14"/>
      <c r="F41" s="14"/>
      <c r="G41" s="14"/>
      <c r="H41" s="11"/>
      <c r="I41"/>
      <c r="J41" s="15"/>
      <c r="K41"/>
    </row>
    <row r="42" spans="1:12" ht="13.5" customHeight="1" x14ac:dyDescent="0.3">
      <c r="A42" s="12"/>
    </row>
    <row r="43" spans="1:12" s="2" customFormat="1" ht="13.5" customHeight="1" x14ac:dyDescent="0.25">
      <c r="A43" s="13"/>
      <c r="B43" s="13"/>
      <c r="C43" s="13"/>
      <c r="D43" s="13"/>
      <c r="E43" s="13"/>
      <c r="F43" s="13"/>
      <c r="G43" s="13"/>
      <c r="H43" s="30"/>
      <c r="I43"/>
      <c r="J43" s="13"/>
      <c r="K43"/>
      <c r="L43" s="1"/>
    </row>
    <row r="44" spans="1:12" s="2" customFormat="1" ht="13.5" customHeight="1" x14ac:dyDescent="0.25">
      <c r="A44" s="14"/>
      <c r="B44" s="14"/>
      <c r="C44" s="14"/>
      <c r="D44" s="13"/>
      <c r="E44" s="13"/>
      <c r="F44" s="14"/>
      <c r="G44" s="14"/>
      <c r="H44" s="11"/>
      <c r="I44"/>
      <c r="J44" s="14"/>
      <c r="K44"/>
      <c r="L44" s="1"/>
    </row>
    <row r="45" spans="1:12" ht="13.5" customHeight="1" x14ac:dyDescent="0.25">
      <c r="A45" s="13"/>
      <c r="B45" s="14"/>
      <c r="C45" s="14"/>
      <c r="D45" s="13"/>
      <c r="E45" s="13"/>
      <c r="F45" s="14"/>
      <c r="G45" s="14"/>
      <c r="J45" s="15"/>
    </row>
    <row r="46" spans="1:12" s="2" customFormat="1" ht="13.5" customHeight="1" x14ac:dyDescent="0.25">
      <c r="A46" s="13"/>
      <c r="B46" s="14"/>
      <c r="C46" s="14"/>
      <c r="D46" s="14"/>
      <c r="E46" s="14"/>
      <c r="F46" s="14"/>
      <c r="G46" s="14"/>
      <c r="H46" s="11"/>
      <c r="I46"/>
      <c r="J46" s="15"/>
      <c r="K46"/>
    </row>
    <row r="47" spans="1:12" s="2" customFormat="1" ht="13.5" customHeight="1" x14ac:dyDescent="0.25">
      <c r="A47" s="13"/>
      <c r="B47" s="14"/>
      <c r="C47" s="14"/>
      <c r="D47" s="14"/>
      <c r="E47" s="14"/>
      <c r="F47" s="14"/>
      <c r="G47" s="14"/>
      <c r="H47" s="11"/>
      <c r="I47"/>
      <c r="J47" s="15"/>
      <c r="K47"/>
    </row>
    <row r="48" spans="1:12" s="2" customFormat="1" ht="13.5" customHeight="1" x14ac:dyDescent="0.25">
      <c r="A48" s="13"/>
      <c r="B48" s="14"/>
      <c r="C48" s="14"/>
      <c r="D48" s="14"/>
      <c r="E48" s="14"/>
      <c r="F48" s="14"/>
      <c r="G48" s="14"/>
      <c r="H48" s="11"/>
      <c r="I48"/>
      <c r="J48" s="15"/>
      <c r="K48"/>
    </row>
    <row r="49" spans="1:11" s="2" customFormat="1" ht="13.5" customHeight="1" x14ac:dyDescent="0.25">
      <c r="A49" s="13"/>
      <c r="B49" s="14"/>
      <c r="C49" s="14"/>
      <c r="D49" s="14"/>
      <c r="E49" s="14"/>
      <c r="F49" s="14"/>
      <c r="G49" s="14"/>
      <c r="H49" s="11"/>
      <c r="I49"/>
      <c r="J49" s="15"/>
      <c r="K49"/>
    </row>
    <row r="50" spans="1:11" s="2" customFormat="1" ht="13.5" customHeight="1" x14ac:dyDescent="0.25">
      <c r="A50" s="13"/>
      <c r="B50" s="14"/>
      <c r="C50" s="14"/>
      <c r="D50" s="14"/>
      <c r="E50" s="14"/>
      <c r="F50" s="14"/>
      <c r="G50" s="14"/>
      <c r="H50" s="11"/>
      <c r="I50"/>
      <c r="J50" s="15"/>
      <c r="K50"/>
    </row>
    <row r="51" spans="1:11" s="2" customFormat="1" ht="13.5" customHeight="1" x14ac:dyDescent="0.25">
      <c r="A51" s="13"/>
      <c r="B51" s="14"/>
      <c r="C51" s="14"/>
      <c r="D51" s="14"/>
      <c r="E51" s="14"/>
      <c r="F51" s="14"/>
      <c r="G51" s="14"/>
      <c r="H51" s="11"/>
      <c r="I51"/>
      <c r="J51" s="15"/>
      <c r="K51"/>
    </row>
    <row r="52" spans="1:11" s="2" customFormat="1" ht="13.5" customHeight="1" x14ac:dyDescent="0.25">
      <c r="A52" s="14"/>
      <c r="B52" s="14"/>
      <c r="C52" s="14"/>
      <c r="D52" s="14"/>
      <c r="E52" s="14"/>
      <c r="F52" s="14"/>
      <c r="G52" s="14"/>
      <c r="H52" s="11"/>
      <c r="I52"/>
      <c r="J52" s="15"/>
      <c r="K52"/>
    </row>
    <row r="53" spans="1:11" s="2" customFormat="1" ht="13.5" customHeight="1" x14ac:dyDescent="0.25">
      <c r="A53" s="13"/>
      <c r="B53" s="14"/>
      <c r="C53" s="14"/>
      <c r="D53" s="14"/>
      <c r="E53" s="14"/>
      <c r="F53" s="14"/>
      <c r="G53" s="14"/>
      <c r="H53" s="11"/>
      <c r="I53"/>
      <c r="J53" s="15"/>
      <c r="K53"/>
    </row>
    <row r="54" spans="1:11" s="2" customFormat="1" ht="13.5" customHeight="1" x14ac:dyDescent="0.25">
      <c r="A54" s="13"/>
      <c r="B54" s="14"/>
      <c r="C54" s="14"/>
      <c r="D54" s="14"/>
      <c r="E54" s="14"/>
      <c r="F54" s="14"/>
      <c r="G54" s="14"/>
      <c r="H54" s="11"/>
      <c r="I54"/>
      <c r="J54" s="15"/>
      <c r="K54"/>
    </row>
    <row r="55" spans="1:11" s="2" customFormat="1" ht="13.5" customHeight="1" x14ac:dyDescent="0.25">
      <c r="A55" s="13"/>
      <c r="B55" s="14"/>
      <c r="C55" s="14"/>
      <c r="D55" s="14"/>
      <c r="E55" s="14"/>
      <c r="F55" s="14"/>
      <c r="G55" s="14"/>
      <c r="H55" s="11"/>
      <c r="I55"/>
      <c r="J55" s="15"/>
      <c r="K55"/>
    </row>
    <row r="56" spans="1:11" s="2" customFormat="1" ht="13.5" customHeight="1" x14ac:dyDescent="0.25">
      <c r="A56" s="13"/>
      <c r="B56" s="14"/>
      <c r="C56" s="14"/>
      <c r="D56" s="14"/>
      <c r="E56" s="14"/>
      <c r="F56" s="14"/>
      <c r="G56" s="14"/>
      <c r="H56" s="11"/>
      <c r="I56"/>
      <c r="J56" s="15"/>
      <c r="K56"/>
    </row>
    <row r="57" spans="1:11" s="2" customFormat="1" ht="13.5" customHeight="1" x14ac:dyDescent="0.25">
      <c r="A57" s="13"/>
      <c r="B57" s="14"/>
      <c r="C57" s="14"/>
      <c r="D57" s="14"/>
      <c r="E57" s="14"/>
      <c r="F57" s="14"/>
      <c r="G57" s="14"/>
      <c r="H57" s="11"/>
      <c r="I57"/>
      <c r="J57" s="15"/>
      <c r="K57"/>
    </row>
    <row r="58" spans="1:11" s="2" customFormat="1" ht="13.5" customHeight="1" x14ac:dyDescent="0.25">
      <c r="A58" s="13"/>
      <c r="B58" s="14"/>
      <c r="C58" s="14"/>
      <c r="D58" s="14"/>
      <c r="E58" s="14"/>
      <c r="F58" s="14"/>
      <c r="G58" s="14"/>
      <c r="H58" s="11"/>
      <c r="I58"/>
      <c r="J58" s="15"/>
      <c r="K58"/>
    </row>
    <row r="59" spans="1:11" s="2" customFormat="1" ht="13.5" customHeight="1" x14ac:dyDescent="0.25">
      <c r="A59" s="13"/>
      <c r="B59" s="14"/>
      <c r="C59" s="14"/>
      <c r="D59" s="14"/>
      <c r="E59" s="14"/>
      <c r="F59" s="14"/>
      <c r="G59" s="14"/>
      <c r="H59" s="11"/>
      <c r="I59"/>
      <c r="J59" s="15"/>
      <c r="K59"/>
    </row>
    <row r="60" spans="1:11" s="2" customFormat="1" ht="13.5" customHeight="1" x14ac:dyDescent="0.25">
      <c r="A60" s="13"/>
      <c r="B60" s="14"/>
      <c r="C60" s="14"/>
      <c r="D60" s="14"/>
      <c r="E60" s="14"/>
      <c r="F60" s="14"/>
      <c r="G60" s="14"/>
      <c r="H60" s="11"/>
      <c r="I60"/>
      <c r="J60" s="15"/>
      <c r="K60"/>
    </row>
    <row r="61" spans="1:11" s="2" customFormat="1" ht="13.5" customHeight="1" x14ac:dyDescent="0.25">
      <c r="A61" s="13"/>
      <c r="B61" s="14"/>
      <c r="C61" s="14"/>
      <c r="D61" s="14"/>
      <c r="E61" s="14"/>
      <c r="F61" s="14"/>
      <c r="G61" s="14"/>
      <c r="H61" s="11"/>
      <c r="I61"/>
      <c r="J61" s="15"/>
      <c r="K61"/>
    </row>
    <row r="62" spans="1:11" s="2" customFormat="1" ht="13.5" customHeight="1" x14ac:dyDescent="0.25">
      <c r="A62" s="14"/>
      <c r="B62" s="14"/>
      <c r="C62" s="14"/>
      <c r="D62" s="14"/>
      <c r="E62" s="14"/>
      <c r="F62" s="14"/>
      <c r="G62" s="14"/>
      <c r="H62" s="11"/>
      <c r="I62"/>
      <c r="J62" s="15"/>
      <c r="K62"/>
    </row>
    <row r="63" spans="1:11" s="2" customFormat="1" ht="13.5" customHeight="1" x14ac:dyDescent="0.25">
      <c r="A63" s="14"/>
      <c r="B63" s="14"/>
      <c r="C63" s="14"/>
      <c r="D63" s="14"/>
      <c r="E63" s="14"/>
      <c r="F63" s="14"/>
      <c r="G63" s="14"/>
      <c r="H63" s="11"/>
      <c r="I63"/>
      <c r="J63" s="15"/>
      <c r="K63"/>
    </row>
    <row r="64" spans="1:11" s="2" customFormat="1" ht="13.5" customHeight="1" x14ac:dyDescent="0.25">
      <c r="A64" s="14"/>
      <c r="B64" s="14"/>
      <c r="C64" s="14"/>
      <c r="D64" s="14"/>
      <c r="E64" s="14"/>
      <c r="F64" s="14"/>
      <c r="G64" s="14"/>
      <c r="H64" s="11"/>
      <c r="I64"/>
      <c r="J64" s="15"/>
      <c r="K64"/>
    </row>
    <row r="65" spans="1:11" s="2" customFormat="1" ht="13.5" customHeight="1" x14ac:dyDescent="0.25">
      <c r="A65" s="14"/>
      <c r="B65" s="14"/>
      <c r="C65" s="14"/>
      <c r="D65" s="14"/>
      <c r="E65" s="14"/>
      <c r="F65" s="14"/>
      <c r="G65" s="14"/>
      <c r="H65" s="11"/>
      <c r="I65"/>
      <c r="J65" s="15"/>
      <c r="K65"/>
    </row>
    <row r="66" spans="1:11" s="2" customFormat="1" ht="13.5" customHeight="1" x14ac:dyDescent="0.25">
      <c r="A66" s="14"/>
      <c r="B66" s="14"/>
      <c r="C66" s="14"/>
      <c r="D66" s="14"/>
      <c r="E66" s="14"/>
      <c r="F66" s="14"/>
      <c r="G66" s="14"/>
      <c r="H66" s="11"/>
      <c r="I66"/>
      <c r="J66" s="15"/>
      <c r="K66"/>
    </row>
    <row r="67" spans="1:11" s="2" customFormat="1" ht="13.5" customHeight="1" x14ac:dyDescent="0.25">
      <c r="A67" s="14"/>
      <c r="B67" s="14"/>
      <c r="C67" s="14"/>
      <c r="D67" s="14"/>
      <c r="E67" s="14"/>
      <c r="F67" s="14"/>
      <c r="G67" s="14"/>
      <c r="H67" s="11"/>
      <c r="I67"/>
      <c r="J67" s="15"/>
      <c r="K67"/>
    </row>
    <row r="68" spans="1:11" s="2" customFormat="1" ht="13.5" customHeight="1" x14ac:dyDescent="0.25">
      <c r="A68" s="13"/>
      <c r="B68" s="14"/>
      <c r="C68" s="14"/>
      <c r="D68" s="14"/>
      <c r="E68" s="14"/>
      <c r="F68" s="14"/>
      <c r="G68" s="14"/>
      <c r="H68" s="11"/>
      <c r="I68"/>
      <c r="J68" s="15"/>
      <c r="K68"/>
    </row>
    <row r="69" spans="1:11" s="2" customFormat="1" ht="13.5" customHeight="1" x14ac:dyDescent="0.25">
      <c r="A69" s="14"/>
      <c r="B69" s="14"/>
      <c r="C69" s="14"/>
      <c r="D69" s="14"/>
      <c r="E69" s="14"/>
      <c r="F69" s="14"/>
      <c r="G69" s="14"/>
      <c r="H69" s="11"/>
      <c r="I69"/>
      <c r="J69" s="15"/>
      <c r="K69"/>
    </row>
    <row r="70" spans="1:11" s="2" customFormat="1" ht="13.5" customHeight="1" x14ac:dyDescent="0.25">
      <c r="A70" s="14"/>
      <c r="B70" s="14"/>
      <c r="C70" s="14"/>
      <c r="D70" s="14"/>
      <c r="E70" s="14"/>
      <c r="F70" s="14"/>
      <c r="G70" s="14"/>
      <c r="H70" s="11"/>
      <c r="I70"/>
      <c r="J70" s="14"/>
      <c r="K70"/>
    </row>
    <row r="71" spans="1:11" s="2" customFormat="1" ht="13.5" customHeight="1" x14ac:dyDescent="0.3">
      <c r="A71" s="12"/>
      <c r="B71" s="14"/>
      <c r="C71" s="14"/>
      <c r="D71" s="14"/>
      <c r="E71" s="14"/>
      <c r="F71" s="14"/>
      <c r="G71" s="14"/>
      <c r="H71" s="11"/>
      <c r="I71"/>
      <c r="J71" s="14"/>
      <c r="K71"/>
    </row>
    <row r="72" spans="1:11" s="2" customFormat="1" ht="13.5" customHeight="1" x14ac:dyDescent="0.3">
      <c r="A72" s="12"/>
      <c r="B72" s="14"/>
      <c r="C72" s="14"/>
      <c r="D72" s="14"/>
      <c r="E72" s="16"/>
      <c r="F72" s="19"/>
      <c r="G72" s="19"/>
      <c r="H72" s="30"/>
      <c r="I72"/>
      <c r="J72" s="19"/>
      <c r="K72"/>
    </row>
    <row r="73" spans="1:11" ht="13.5" customHeight="1" x14ac:dyDescent="0.25">
      <c r="A73" s="13"/>
      <c r="B73" s="13"/>
      <c r="C73" s="13"/>
      <c r="D73" s="13"/>
      <c r="E73" s="13"/>
      <c r="F73" s="13"/>
      <c r="G73" s="13"/>
      <c r="H73" s="30"/>
      <c r="J73" s="13"/>
    </row>
    <row r="74" spans="1:11" ht="13.5" customHeight="1" x14ac:dyDescent="0.25">
      <c r="A74" s="14"/>
      <c r="B74" s="14"/>
      <c r="C74" s="14"/>
      <c r="D74" s="13"/>
      <c r="E74" s="13"/>
      <c r="F74" s="14"/>
      <c r="G74" s="14"/>
      <c r="J74" s="14"/>
    </row>
    <row r="75" spans="1:11" s="2" customFormat="1" ht="13.5" customHeight="1" x14ac:dyDescent="0.25">
      <c r="A75" s="16"/>
      <c r="B75" s="16"/>
      <c r="C75" s="16"/>
      <c r="D75" s="16"/>
      <c r="E75" s="16"/>
      <c r="F75" s="16"/>
      <c r="G75" s="16"/>
      <c r="H75" s="11"/>
      <c r="I75"/>
      <c r="J75" s="16"/>
      <c r="K75"/>
    </row>
    <row r="76" spans="1:11" s="2" customFormat="1" ht="13.5" customHeight="1" x14ac:dyDescent="0.25">
      <c r="A76" s="16"/>
      <c r="B76" s="16"/>
      <c r="C76" s="16"/>
      <c r="D76" s="16"/>
      <c r="E76" s="16"/>
      <c r="F76" s="16"/>
      <c r="G76" s="16"/>
      <c r="H76" s="11"/>
      <c r="I76"/>
      <c r="J76" s="16"/>
      <c r="K76"/>
    </row>
    <row r="77" spans="1:11" s="2" customFormat="1" ht="13.5" customHeight="1" x14ac:dyDescent="0.25">
      <c r="A77" s="16"/>
      <c r="B77" s="16"/>
      <c r="C77" s="16"/>
      <c r="D77" s="16"/>
      <c r="E77" s="16"/>
      <c r="F77" s="16"/>
      <c r="G77" s="16"/>
      <c r="H77" s="11"/>
      <c r="I77"/>
      <c r="J77" s="16"/>
      <c r="K77"/>
    </row>
    <row r="78" spans="1:11" s="2" customFormat="1" ht="13.5" customHeight="1" x14ac:dyDescent="0.25">
      <c r="A78" s="16"/>
      <c r="B78" s="16"/>
      <c r="C78" s="16"/>
      <c r="D78" s="16"/>
      <c r="E78" s="16"/>
      <c r="F78" s="16"/>
      <c r="G78" s="16"/>
      <c r="H78" s="11"/>
      <c r="I78"/>
      <c r="J78" s="16"/>
      <c r="K78"/>
    </row>
    <row r="79" spans="1:11" s="2" customFormat="1" ht="13.5" customHeight="1" x14ac:dyDescent="0.25">
      <c r="A79" s="16"/>
      <c r="B79" s="16"/>
      <c r="C79" s="16"/>
      <c r="D79" s="16"/>
      <c r="E79" s="16"/>
      <c r="F79" s="16"/>
      <c r="G79" s="16"/>
      <c r="H79" s="11"/>
      <c r="I79"/>
      <c r="J79" s="16"/>
      <c r="K79"/>
    </row>
    <row r="80" spans="1:11" s="2" customFormat="1" ht="13.5" customHeight="1" x14ac:dyDescent="0.25">
      <c r="A80" s="16"/>
      <c r="B80" s="16"/>
      <c r="C80" s="16"/>
      <c r="D80" s="16"/>
      <c r="E80" s="16"/>
      <c r="F80" s="16"/>
      <c r="G80" s="16"/>
      <c r="H80" s="11"/>
      <c r="I80"/>
      <c r="J80" s="16"/>
      <c r="K80"/>
    </row>
    <row r="81" spans="1:11" s="2" customFormat="1" ht="13.5" customHeight="1" x14ac:dyDescent="0.25">
      <c r="A81" s="16"/>
      <c r="B81" s="16"/>
      <c r="C81" s="16"/>
      <c r="D81" s="16"/>
      <c r="E81" s="16"/>
      <c r="F81" s="16"/>
      <c r="G81" s="16"/>
      <c r="H81" s="11"/>
      <c r="I81"/>
      <c r="J81" s="16"/>
      <c r="K81"/>
    </row>
    <row r="82" spans="1:11" s="2" customFormat="1" ht="13.5" customHeight="1" x14ac:dyDescent="0.25">
      <c r="A82" s="16"/>
      <c r="B82" s="16"/>
      <c r="C82" s="16"/>
      <c r="D82" s="16"/>
      <c r="E82" s="16"/>
      <c r="F82" s="16"/>
      <c r="G82" s="16"/>
      <c r="H82" s="11"/>
      <c r="I82"/>
      <c r="J82" s="16"/>
      <c r="K82"/>
    </row>
    <row r="83" spans="1:11" s="2" customFormat="1" ht="13.5" customHeight="1" x14ac:dyDescent="0.25">
      <c r="A83" s="16"/>
      <c r="B83" s="16"/>
      <c r="C83" s="16"/>
      <c r="D83" s="16"/>
      <c r="E83" s="16"/>
      <c r="F83" s="16"/>
      <c r="G83" s="16"/>
      <c r="H83" s="11"/>
      <c r="I83"/>
      <c r="J83" s="16"/>
      <c r="K83"/>
    </row>
    <row r="84" spans="1:11" s="2" customFormat="1" ht="13.5" customHeight="1" x14ac:dyDescent="0.25">
      <c r="A84" s="16"/>
      <c r="B84" s="16"/>
      <c r="C84" s="16"/>
      <c r="D84" s="16"/>
      <c r="E84" s="16"/>
      <c r="F84" s="16"/>
      <c r="G84" s="16"/>
      <c r="H84" s="11"/>
      <c r="I84"/>
      <c r="J84" s="16"/>
      <c r="K84"/>
    </row>
    <row r="85" spans="1:11" s="2" customFormat="1" ht="13.5" customHeight="1" x14ac:dyDescent="0.25">
      <c r="A85" s="16"/>
      <c r="B85" s="16"/>
      <c r="C85" s="16"/>
      <c r="D85" s="16"/>
      <c r="E85" s="16"/>
      <c r="F85" s="16"/>
      <c r="G85" s="16"/>
      <c r="H85" s="11"/>
      <c r="I85"/>
      <c r="J85" s="16"/>
      <c r="K85"/>
    </row>
    <row r="86" spans="1:11" s="2" customFormat="1" ht="13.5" customHeight="1" x14ac:dyDescent="0.25">
      <c r="A86" s="16"/>
      <c r="B86" s="16"/>
      <c r="C86" s="16"/>
      <c r="D86" s="16"/>
      <c r="E86" s="16"/>
      <c r="F86" s="16"/>
      <c r="G86" s="16"/>
      <c r="H86" s="11"/>
      <c r="I86"/>
      <c r="J86" s="16"/>
      <c r="K86"/>
    </row>
    <row r="87" spans="1:11" s="2" customFormat="1" ht="13.5" customHeight="1" x14ac:dyDescent="0.25">
      <c r="A87" s="16"/>
      <c r="B87" s="16"/>
      <c r="C87" s="16"/>
      <c r="D87" s="16"/>
      <c r="E87" s="16"/>
      <c r="F87" s="16"/>
      <c r="G87" s="16"/>
      <c r="H87" s="11"/>
      <c r="I87"/>
      <c r="J87" s="16"/>
      <c r="K87"/>
    </row>
    <row r="88" spans="1:11" s="2" customFormat="1" ht="13.5" customHeight="1" x14ac:dyDescent="0.25">
      <c r="A88" s="16"/>
      <c r="B88" s="16"/>
      <c r="C88" s="16"/>
      <c r="D88" s="16"/>
      <c r="E88" s="16"/>
      <c r="F88" s="16"/>
      <c r="G88" s="16"/>
      <c r="H88" s="11"/>
      <c r="I88"/>
      <c r="J88" s="16"/>
      <c r="K88"/>
    </row>
    <row r="89" spans="1:11" s="2" customFormat="1" ht="13.5" customHeight="1" x14ac:dyDescent="0.25">
      <c r="A89" s="16"/>
      <c r="B89" s="16"/>
      <c r="C89" s="16"/>
      <c r="D89" s="16"/>
      <c r="E89" s="16"/>
      <c r="F89" s="16"/>
      <c r="G89" s="16"/>
      <c r="H89" s="11"/>
      <c r="I89"/>
      <c r="J89" s="16"/>
      <c r="K89"/>
    </row>
    <row r="90" spans="1:11" s="2" customFormat="1" ht="13.5" customHeight="1" x14ac:dyDescent="0.25">
      <c r="A90" s="16"/>
      <c r="B90" s="16"/>
      <c r="C90" s="16"/>
      <c r="D90" s="16"/>
      <c r="E90" s="16"/>
      <c r="F90" s="16"/>
      <c r="G90" s="16"/>
      <c r="H90" s="11"/>
      <c r="I90"/>
      <c r="J90" s="16"/>
      <c r="K90"/>
    </row>
    <row r="91" spans="1:11" s="2" customFormat="1" ht="13.5" customHeight="1" x14ac:dyDescent="0.25">
      <c r="A91" s="16"/>
      <c r="B91" s="16"/>
      <c r="C91" s="16"/>
      <c r="D91" s="16"/>
      <c r="E91" s="16"/>
      <c r="F91" s="16"/>
      <c r="G91" s="16"/>
      <c r="H91" s="11"/>
      <c r="I91"/>
      <c r="J91" s="16"/>
      <c r="K91"/>
    </row>
    <row r="92" spans="1:11" s="2" customFormat="1" ht="13.5" customHeight="1" x14ac:dyDescent="0.25">
      <c r="A92" s="16"/>
      <c r="B92" s="16"/>
      <c r="C92" s="16"/>
      <c r="D92" s="16"/>
      <c r="E92" s="16"/>
      <c r="F92" s="16"/>
      <c r="G92" s="16"/>
      <c r="H92" s="11"/>
      <c r="I92"/>
      <c r="J92" s="16"/>
      <c r="K92"/>
    </row>
    <row r="93" spans="1:11" s="2" customFormat="1" ht="13.5" customHeight="1" x14ac:dyDescent="0.25">
      <c r="A93" s="16"/>
      <c r="B93" s="16"/>
      <c r="C93" s="16"/>
      <c r="D93" s="16"/>
      <c r="E93" s="16"/>
      <c r="F93" s="16"/>
      <c r="G93" s="16"/>
      <c r="H93" s="11"/>
      <c r="I93"/>
      <c r="J93" s="16"/>
      <c r="K93"/>
    </row>
    <row r="94" spans="1:11" s="2" customFormat="1" ht="13.5" customHeight="1" x14ac:dyDescent="0.25">
      <c r="A94" s="16"/>
      <c r="B94" s="16"/>
      <c r="C94" s="16"/>
      <c r="D94" s="16"/>
      <c r="E94" s="16"/>
      <c r="F94" s="16"/>
      <c r="G94" s="16"/>
      <c r="H94" s="11"/>
      <c r="I94"/>
      <c r="J94" s="16"/>
      <c r="K94"/>
    </row>
    <row r="95" spans="1:11" s="2" customFormat="1" ht="13.5" customHeight="1" x14ac:dyDescent="0.25">
      <c r="A95" s="16"/>
      <c r="B95" s="16"/>
      <c r="C95" s="16"/>
      <c r="D95" s="16"/>
      <c r="E95" s="16"/>
      <c r="F95" s="16"/>
      <c r="G95" s="16"/>
      <c r="H95" s="11"/>
      <c r="I95"/>
      <c r="J95" s="16"/>
      <c r="K95"/>
    </row>
    <row r="96" spans="1:11" s="2" customFormat="1" ht="13.5" customHeight="1" x14ac:dyDescent="0.25">
      <c r="A96" s="16"/>
      <c r="B96" s="16"/>
      <c r="C96" s="16"/>
      <c r="D96" s="16"/>
      <c r="E96" s="16"/>
      <c r="F96" s="16"/>
      <c r="G96" s="16"/>
      <c r="H96" s="11"/>
      <c r="I96"/>
      <c r="J96" s="16"/>
      <c r="K96"/>
    </row>
    <row r="97" spans="1:11" s="2" customFormat="1" ht="13.5" customHeight="1" x14ac:dyDescent="0.25">
      <c r="A97" s="16"/>
      <c r="B97" s="16"/>
      <c r="C97" s="16"/>
      <c r="D97" s="16"/>
      <c r="E97" s="16"/>
      <c r="F97" s="16"/>
      <c r="G97" s="16"/>
      <c r="H97" s="11"/>
      <c r="I97"/>
      <c r="J97" s="16"/>
      <c r="K97"/>
    </row>
    <row r="98" spans="1:11" s="2" customFormat="1" ht="13.5" customHeight="1" x14ac:dyDescent="0.25">
      <c r="A98" s="16"/>
      <c r="B98" s="16"/>
      <c r="C98" s="16"/>
      <c r="D98" s="16"/>
      <c r="E98" s="16"/>
      <c r="F98" s="16"/>
      <c r="G98" s="16"/>
      <c r="H98" s="11"/>
      <c r="I98"/>
      <c r="J98" s="16"/>
      <c r="K98"/>
    </row>
    <row r="99" spans="1:11" s="2" customFormat="1" ht="13.5" customHeight="1" x14ac:dyDescent="0.25">
      <c r="A99" s="16"/>
      <c r="B99" s="16"/>
      <c r="C99" s="16"/>
      <c r="D99" s="16"/>
      <c r="E99" s="16"/>
      <c r="F99" s="16"/>
      <c r="G99" s="16"/>
      <c r="H99" s="11"/>
      <c r="I99"/>
      <c r="J99" s="16"/>
      <c r="K99"/>
    </row>
    <row r="100" spans="1:11" s="2" customFormat="1" ht="13.5" customHeight="1" x14ac:dyDescent="0.25">
      <c r="A100" s="13"/>
      <c r="B100" s="14"/>
      <c r="C100" s="14"/>
      <c r="D100" s="14"/>
      <c r="E100" s="14"/>
      <c r="F100" s="14"/>
      <c r="G100" s="14"/>
      <c r="H100" s="11"/>
      <c r="I100"/>
      <c r="J100" s="14"/>
      <c r="K100"/>
    </row>
    <row r="101" spans="1:11" s="2" customFormat="1" ht="13.5" customHeight="1" x14ac:dyDescent="0.25">
      <c r="A101" s="13"/>
      <c r="B101" s="14"/>
      <c r="C101" s="14"/>
      <c r="D101" s="14"/>
      <c r="E101" s="14"/>
      <c r="F101" s="14"/>
      <c r="G101" s="14"/>
      <c r="H101" s="11"/>
      <c r="I101"/>
      <c r="J101" s="14"/>
      <c r="K101"/>
    </row>
    <row r="102" spans="1:11" ht="13.5" customHeight="1" x14ac:dyDescent="0.3">
      <c r="A102" s="12"/>
      <c r="B102" s="14"/>
      <c r="C102" s="14"/>
      <c r="D102" s="14"/>
    </row>
    <row r="103" spans="1:11" ht="13.5" customHeight="1" x14ac:dyDescent="0.25">
      <c r="A103" s="13"/>
      <c r="B103" s="13"/>
      <c r="C103" s="13"/>
      <c r="D103" s="13"/>
      <c r="E103" s="13"/>
      <c r="F103" s="13"/>
      <c r="G103" s="13"/>
      <c r="H103" s="30"/>
      <c r="J103" s="13"/>
    </row>
    <row r="104" spans="1:11" ht="13.5" customHeight="1" x14ac:dyDescent="0.25">
      <c r="A104" s="14"/>
      <c r="B104" s="14"/>
      <c r="C104" s="14"/>
      <c r="D104" s="13"/>
      <c r="E104" s="13"/>
      <c r="F104" s="14"/>
      <c r="G104" s="14"/>
      <c r="J104" s="14"/>
    </row>
    <row r="105" spans="1:11" s="2" customFormat="1" ht="13.5" customHeight="1" x14ac:dyDescent="0.25">
      <c r="A105" s="14"/>
      <c r="B105" s="14"/>
      <c r="C105" s="14"/>
      <c r="D105" s="14"/>
      <c r="E105" s="14"/>
      <c r="F105" s="14"/>
      <c r="G105" s="14"/>
      <c r="H105" s="11"/>
      <c r="I105"/>
      <c r="J105" s="13"/>
      <c r="K105"/>
    </row>
    <row r="106" spans="1:11" s="2" customFormat="1" ht="13.5" customHeight="1" x14ac:dyDescent="0.25">
      <c r="A106" s="14"/>
      <c r="B106" s="13"/>
      <c r="C106" s="14"/>
      <c r="D106" s="14"/>
      <c r="E106" s="14"/>
      <c r="F106" s="14"/>
      <c r="G106" s="14"/>
      <c r="H106" s="11"/>
      <c r="I106"/>
      <c r="J106" s="13"/>
      <c r="K106"/>
    </row>
    <row r="107" spans="1:11" s="2" customFormat="1" ht="13.5" customHeight="1" x14ac:dyDescent="0.25">
      <c r="A107" s="14"/>
      <c r="B107" s="13"/>
      <c r="C107" s="14"/>
      <c r="D107" s="14"/>
      <c r="E107" s="14"/>
      <c r="F107" s="14"/>
      <c r="G107" s="14"/>
      <c r="H107" s="11"/>
      <c r="I107"/>
      <c r="J107" s="13"/>
      <c r="K107"/>
    </row>
    <row r="108" spans="1:11" s="2" customFormat="1" ht="13.5" customHeight="1" x14ac:dyDescent="0.25">
      <c r="A108" s="14"/>
      <c r="B108" s="13"/>
      <c r="C108" s="14"/>
      <c r="D108" s="14"/>
      <c r="E108" s="14"/>
      <c r="F108" s="14"/>
      <c r="G108" s="14"/>
      <c r="H108" s="11"/>
      <c r="I108"/>
      <c r="J108" s="13"/>
      <c r="K108"/>
    </row>
    <row r="109" spans="1:11" s="2" customFormat="1" ht="13.5" customHeight="1" x14ac:dyDescent="0.25">
      <c r="A109" s="14"/>
      <c r="B109" s="13"/>
      <c r="C109" s="14"/>
      <c r="D109" s="14"/>
      <c r="E109" s="14"/>
      <c r="F109" s="14"/>
      <c r="G109" s="14"/>
      <c r="H109" s="11"/>
      <c r="I109"/>
      <c r="J109" s="13"/>
      <c r="K109"/>
    </row>
    <row r="110" spans="1:11" s="2" customFormat="1" ht="13.5" customHeight="1" x14ac:dyDescent="0.25">
      <c r="A110" s="14"/>
      <c r="B110" s="13"/>
      <c r="C110" s="14"/>
      <c r="D110" s="14"/>
      <c r="E110" s="14"/>
      <c r="F110" s="14"/>
      <c r="G110" s="14"/>
      <c r="H110" s="11"/>
      <c r="I110"/>
      <c r="J110" s="13"/>
      <c r="K110"/>
    </row>
    <row r="111" spans="1:11" s="2" customFormat="1" ht="13.5" customHeight="1" x14ac:dyDescent="0.25">
      <c r="A111" s="14"/>
      <c r="B111" s="13"/>
      <c r="C111" s="14"/>
      <c r="D111" s="14"/>
      <c r="E111" s="14"/>
      <c r="F111" s="14"/>
      <c r="G111" s="14"/>
      <c r="H111" s="11"/>
      <c r="I111"/>
      <c r="J111" s="13"/>
      <c r="K111"/>
    </row>
    <row r="112" spans="1:11" s="2" customFormat="1" ht="13.5" customHeight="1" x14ac:dyDescent="0.25">
      <c r="A112" s="14"/>
      <c r="B112" s="13"/>
      <c r="C112" s="14"/>
      <c r="D112" s="14"/>
      <c r="E112" s="14"/>
      <c r="F112" s="14"/>
      <c r="G112" s="14"/>
      <c r="H112" s="11"/>
      <c r="I112"/>
      <c r="J112" s="13"/>
      <c r="K112"/>
    </row>
    <row r="113" spans="1:11" s="2" customFormat="1" ht="13.5" customHeight="1" x14ac:dyDescent="0.25">
      <c r="A113" s="14"/>
      <c r="B113" s="13"/>
      <c r="C113" s="14"/>
      <c r="D113" s="14"/>
      <c r="E113" s="14"/>
      <c r="F113" s="14"/>
      <c r="G113" s="14"/>
      <c r="H113" s="11"/>
      <c r="I113"/>
      <c r="J113" s="13"/>
      <c r="K113"/>
    </row>
    <row r="114" spans="1:11" s="2" customFormat="1" ht="13.5" customHeight="1" x14ac:dyDescent="0.25">
      <c r="A114" s="14"/>
      <c r="B114" s="13"/>
      <c r="C114" s="14"/>
      <c r="D114" s="14"/>
      <c r="E114" s="14"/>
      <c r="F114" s="14"/>
      <c r="G114" s="14"/>
      <c r="H114" s="11"/>
      <c r="I114"/>
      <c r="J114" s="13"/>
      <c r="K114"/>
    </row>
    <row r="115" spans="1:11" s="2" customFormat="1" ht="13.5" customHeight="1" x14ac:dyDescent="0.25">
      <c r="A115" s="14"/>
      <c r="B115" s="14"/>
      <c r="C115" s="14"/>
      <c r="D115" s="14"/>
      <c r="E115" s="14"/>
      <c r="F115" s="14"/>
      <c r="G115" s="14"/>
      <c r="H115" s="11"/>
      <c r="I115"/>
      <c r="J115" s="13"/>
      <c r="K115"/>
    </row>
    <row r="116" spans="1:11" s="2" customFormat="1" ht="13.5" customHeight="1" x14ac:dyDescent="0.25">
      <c r="A116" s="14"/>
      <c r="B116" s="14"/>
      <c r="C116" s="14"/>
      <c r="D116" s="14"/>
      <c r="E116" s="14"/>
      <c r="F116" s="14"/>
      <c r="G116" s="14"/>
      <c r="H116" s="11"/>
      <c r="I116"/>
      <c r="J116" s="13"/>
      <c r="K116"/>
    </row>
    <row r="117" spans="1:11" s="2" customFormat="1" ht="13.5" customHeight="1" x14ac:dyDescent="0.25">
      <c r="A117" s="14"/>
      <c r="B117" s="14"/>
      <c r="C117" s="14"/>
      <c r="D117" s="14"/>
      <c r="E117" s="14"/>
      <c r="F117" s="14"/>
      <c r="G117" s="14"/>
      <c r="H117" s="11"/>
      <c r="I117"/>
      <c r="J117" s="13"/>
      <c r="K117"/>
    </row>
    <row r="118" spans="1:11" s="2" customFormat="1" ht="13.5" customHeight="1" x14ac:dyDescent="0.35">
      <c r="A118" s="17"/>
      <c r="B118" s="14"/>
      <c r="C118" s="14"/>
      <c r="D118" s="14"/>
      <c r="E118" s="14"/>
      <c r="F118" s="14"/>
      <c r="G118" s="14"/>
      <c r="H118" s="11"/>
      <c r="I118"/>
      <c r="J118" s="13"/>
      <c r="K118"/>
    </row>
    <row r="119" spans="1:11" s="2" customFormat="1" ht="13.5" customHeight="1" x14ac:dyDescent="0.25">
      <c r="A119" s="14"/>
      <c r="B119" s="14"/>
      <c r="C119" s="14"/>
      <c r="D119" s="14"/>
      <c r="E119" s="14"/>
      <c r="F119" s="14"/>
      <c r="G119" s="14"/>
      <c r="H119" s="11"/>
      <c r="I119"/>
      <c r="J119" s="13"/>
      <c r="K119"/>
    </row>
    <row r="120" spans="1:11" s="2" customFormat="1" ht="13.5" customHeight="1" x14ac:dyDescent="0.25">
      <c r="A120" s="14"/>
      <c r="B120" s="14"/>
      <c r="C120" s="14"/>
      <c r="D120" s="14"/>
      <c r="E120" s="14"/>
      <c r="F120" s="14"/>
      <c r="G120" s="14"/>
      <c r="H120" s="11"/>
      <c r="I120"/>
      <c r="J120" s="13"/>
      <c r="K120"/>
    </row>
    <row r="121" spans="1:11" s="2" customFormat="1" ht="13.5" customHeight="1" x14ac:dyDescent="0.25">
      <c r="A121" s="14"/>
      <c r="B121" s="14"/>
      <c r="C121" s="14"/>
      <c r="D121" s="14"/>
      <c r="E121" s="14"/>
      <c r="F121" s="14"/>
      <c r="G121" s="14"/>
      <c r="H121" s="11"/>
      <c r="I121"/>
      <c r="J121" s="13"/>
      <c r="K121"/>
    </row>
    <row r="122" spans="1:11" s="2" customFormat="1" ht="13.5" customHeight="1" x14ac:dyDescent="0.25">
      <c r="A122" s="14"/>
      <c r="B122" s="14"/>
      <c r="C122" s="14"/>
      <c r="D122" s="14"/>
      <c r="E122" s="14"/>
      <c r="F122" s="14"/>
      <c r="G122" s="14"/>
      <c r="H122" s="11"/>
      <c r="I122"/>
      <c r="J122" s="13"/>
      <c r="K122"/>
    </row>
    <row r="123" spans="1:11" s="2" customFormat="1" ht="13.5" customHeight="1" x14ac:dyDescent="0.25">
      <c r="A123" s="14"/>
      <c r="B123" s="14"/>
      <c r="C123" s="14"/>
      <c r="D123" s="14"/>
      <c r="E123" s="14"/>
      <c r="F123" s="14"/>
      <c r="G123" s="14"/>
      <c r="H123" s="11"/>
      <c r="I123"/>
      <c r="J123" s="13"/>
      <c r="K123"/>
    </row>
    <row r="124" spans="1:11" s="2" customFormat="1" ht="13.5" customHeight="1" x14ac:dyDescent="0.25">
      <c r="A124" s="14"/>
      <c r="B124" s="14"/>
      <c r="C124" s="14"/>
      <c r="D124" s="14"/>
      <c r="E124" s="14"/>
      <c r="F124" s="14"/>
      <c r="G124" s="14"/>
      <c r="H124" s="11"/>
      <c r="I124"/>
      <c r="J124" s="13"/>
      <c r="K124"/>
    </row>
    <row r="125" spans="1:11" s="2" customFormat="1" ht="13.5" customHeight="1" x14ac:dyDescent="0.25">
      <c r="A125" s="14"/>
      <c r="B125" s="14"/>
      <c r="C125" s="14"/>
      <c r="D125" s="14"/>
      <c r="E125" s="14"/>
      <c r="F125" s="14"/>
      <c r="G125" s="14"/>
      <c r="H125" s="11"/>
      <c r="I125"/>
      <c r="J125" s="13"/>
      <c r="K125"/>
    </row>
    <row r="126" spans="1:11" s="2" customFormat="1" ht="13.5" customHeight="1" x14ac:dyDescent="0.25">
      <c r="A126" s="14"/>
      <c r="B126" s="14"/>
      <c r="C126" s="14"/>
      <c r="D126" s="14"/>
      <c r="E126" s="14"/>
      <c r="F126" s="14"/>
      <c r="G126" s="14"/>
      <c r="H126" s="11"/>
      <c r="I126"/>
      <c r="J126" s="13"/>
      <c r="K126"/>
    </row>
    <row r="127" spans="1:11" s="2" customFormat="1" ht="13.5" customHeight="1" x14ac:dyDescent="0.25">
      <c r="A127" s="14"/>
      <c r="B127" s="14"/>
      <c r="C127" s="14"/>
      <c r="D127" s="14"/>
      <c r="E127" s="14"/>
      <c r="F127" s="14"/>
      <c r="G127" s="14"/>
      <c r="H127" s="11"/>
      <c r="I127"/>
      <c r="J127" s="13"/>
      <c r="K127"/>
    </row>
    <row r="128" spans="1:11" s="2" customFormat="1" ht="13.5" customHeight="1" x14ac:dyDescent="0.25">
      <c r="A128" s="14"/>
      <c r="B128" s="14"/>
      <c r="C128" s="14"/>
      <c r="D128" s="14"/>
      <c r="E128" s="14"/>
      <c r="F128" s="14"/>
      <c r="G128" s="14"/>
      <c r="H128" s="11"/>
      <c r="I128"/>
      <c r="J128" s="13"/>
      <c r="K128"/>
    </row>
    <row r="129" spans="1:12" s="2" customFormat="1" ht="13.5" customHeight="1" x14ac:dyDescent="0.25">
      <c r="A129" s="14"/>
      <c r="B129" s="14"/>
      <c r="C129" s="14"/>
      <c r="D129" s="14"/>
      <c r="E129" s="14"/>
      <c r="F129" s="14"/>
      <c r="G129" s="14"/>
      <c r="H129" s="11"/>
      <c r="I129"/>
      <c r="J129" s="13"/>
      <c r="K129"/>
    </row>
    <row r="130" spans="1:12" s="2" customFormat="1" ht="13.5" customHeight="1" x14ac:dyDescent="0.25">
      <c r="A130" s="14"/>
      <c r="B130" s="14"/>
      <c r="C130" s="14"/>
      <c r="D130" s="14"/>
      <c r="E130" s="14"/>
      <c r="F130" s="14"/>
      <c r="G130" s="14"/>
      <c r="H130" s="11"/>
      <c r="I130"/>
      <c r="J130" s="13"/>
      <c r="K130"/>
    </row>
    <row r="131" spans="1:12" s="2" customFormat="1" ht="13.5" customHeight="1" x14ac:dyDescent="0.25">
      <c r="A131" s="16"/>
      <c r="B131" s="16"/>
      <c r="C131" s="16"/>
      <c r="D131" s="16"/>
      <c r="E131" s="16"/>
      <c r="F131" s="16"/>
      <c r="G131" s="16"/>
      <c r="H131" s="11"/>
      <c r="I131"/>
      <c r="J131" s="16"/>
      <c r="K131"/>
      <c r="L131" s="1"/>
    </row>
    <row r="132" spans="1:12" s="2" customFormat="1" ht="13.5" customHeight="1" x14ac:dyDescent="0.25">
      <c r="A132" s="16"/>
      <c r="B132" s="16"/>
      <c r="C132" s="16"/>
      <c r="D132" s="16"/>
      <c r="E132" s="16"/>
      <c r="F132" s="16"/>
      <c r="G132" s="16"/>
      <c r="H132" s="11"/>
      <c r="I132"/>
      <c r="J132" s="16"/>
      <c r="K132"/>
      <c r="L132" s="1"/>
    </row>
    <row r="133" spans="1:12" s="2" customFormat="1" ht="13.5" customHeight="1" x14ac:dyDescent="0.25">
      <c r="A133" s="16"/>
      <c r="B133" s="16"/>
      <c r="C133" s="16"/>
      <c r="D133" s="16"/>
      <c r="E133" s="16"/>
      <c r="F133" s="16"/>
      <c r="G133" s="16"/>
      <c r="H133" s="11"/>
      <c r="I133"/>
      <c r="J133" s="16"/>
      <c r="K133"/>
      <c r="L133" s="1"/>
    </row>
    <row r="134" spans="1:12" s="2" customFormat="1" ht="13.5" customHeight="1" x14ac:dyDescent="0.25">
      <c r="A134" s="16"/>
      <c r="B134" s="16"/>
      <c r="C134" s="16"/>
      <c r="D134" s="16"/>
      <c r="E134" s="16"/>
      <c r="F134" s="16"/>
      <c r="G134" s="16"/>
      <c r="H134" s="11"/>
      <c r="I134"/>
      <c r="J134" s="16"/>
      <c r="K134"/>
      <c r="L134" s="1"/>
    </row>
    <row r="135" spans="1:12" s="2" customFormat="1" ht="13.5" customHeight="1" x14ac:dyDescent="0.25">
      <c r="A135" s="16"/>
      <c r="B135" s="16"/>
      <c r="C135" s="16"/>
      <c r="D135" s="16"/>
      <c r="E135" s="16"/>
      <c r="F135" s="16"/>
      <c r="G135" s="16"/>
      <c r="H135" s="11"/>
      <c r="I135"/>
      <c r="J135" s="16"/>
      <c r="K135"/>
      <c r="L135" s="1"/>
    </row>
    <row r="136" spans="1:12" s="2" customFormat="1" ht="13.5" customHeight="1" x14ac:dyDescent="0.25">
      <c r="A136" s="16"/>
      <c r="B136" s="16"/>
      <c r="C136" s="16"/>
      <c r="D136" s="16"/>
      <c r="E136" s="16"/>
      <c r="F136" s="16"/>
      <c r="G136" s="16"/>
      <c r="H136" s="11"/>
      <c r="I136"/>
      <c r="J136" s="16"/>
      <c r="K136"/>
      <c r="L136" s="1"/>
    </row>
    <row r="137" spans="1:12" s="2" customFormat="1" ht="13.5" customHeight="1" x14ac:dyDescent="0.25">
      <c r="A137" s="16"/>
      <c r="B137" s="16"/>
      <c r="C137" s="16"/>
      <c r="D137" s="16"/>
      <c r="E137" s="16"/>
      <c r="F137" s="16"/>
      <c r="G137" s="16"/>
      <c r="H137" s="11"/>
      <c r="I137"/>
      <c r="J137" s="16"/>
      <c r="K137"/>
      <c r="L137" s="1"/>
    </row>
    <row r="138" spans="1:12" s="2" customFormat="1" ht="13.5" customHeight="1" x14ac:dyDescent="0.25">
      <c r="A138" s="16"/>
      <c r="B138" s="16"/>
      <c r="C138" s="16"/>
      <c r="D138" s="16"/>
      <c r="E138" s="16"/>
      <c r="F138" s="16"/>
      <c r="G138" s="16"/>
      <c r="H138" s="11"/>
      <c r="I138"/>
      <c r="J138" s="16"/>
      <c r="K138"/>
      <c r="L138" s="1"/>
    </row>
    <row r="139" spans="1:12" s="2" customFormat="1" ht="13.5" customHeight="1" x14ac:dyDescent="0.25">
      <c r="A139" s="16"/>
      <c r="B139" s="16"/>
      <c r="C139" s="16"/>
      <c r="D139" s="16"/>
      <c r="E139" s="16"/>
      <c r="F139" s="16"/>
      <c r="G139" s="16"/>
      <c r="H139" s="11"/>
      <c r="I139"/>
      <c r="J139" s="16"/>
      <c r="K139"/>
      <c r="L139" s="1"/>
    </row>
    <row r="140" spans="1:12" s="2" customFormat="1" ht="13.5" customHeight="1" x14ac:dyDescent="0.25">
      <c r="A140" s="16"/>
      <c r="B140" s="16"/>
      <c r="C140" s="16"/>
      <c r="D140" s="16"/>
      <c r="E140" s="16"/>
      <c r="F140" s="16"/>
      <c r="G140" s="16"/>
      <c r="H140" s="11"/>
      <c r="I140"/>
      <c r="J140" s="16"/>
      <c r="K140"/>
      <c r="L140" s="1"/>
    </row>
    <row r="141" spans="1:12" s="2" customFormat="1" ht="13.5" customHeight="1" x14ac:dyDescent="0.25">
      <c r="A141" s="16"/>
      <c r="B141" s="16"/>
      <c r="C141" s="16"/>
      <c r="D141" s="16"/>
      <c r="E141" s="16"/>
      <c r="F141" s="16"/>
      <c r="G141" s="16"/>
      <c r="H141" s="11"/>
      <c r="I141"/>
      <c r="J141" s="16"/>
      <c r="K141"/>
      <c r="L141" s="1"/>
    </row>
    <row r="142" spans="1:12" s="2" customFormat="1" ht="13.5" customHeight="1" x14ac:dyDescent="0.25">
      <c r="A142" s="16"/>
      <c r="B142" s="16"/>
      <c r="C142" s="16"/>
      <c r="D142" s="16"/>
      <c r="E142" s="16"/>
      <c r="F142" s="16"/>
      <c r="G142" s="16"/>
      <c r="H142" s="11"/>
      <c r="I142"/>
      <c r="J142" s="16"/>
      <c r="K142"/>
      <c r="L142" s="1"/>
    </row>
    <row r="143" spans="1:12" s="2" customFormat="1" ht="13.5" customHeight="1" x14ac:dyDescent="0.25">
      <c r="A143" s="16"/>
      <c r="B143" s="16"/>
      <c r="C143" s="16"/>
      <c r="D143" s="16"/>
      <c r="E143" s="16"/>
      <c r="F143" s="16"/>
      <c r="G143" s="16"/>
      <c r="H143" s="11"/>
      <c r="I143"/>
      <c r="J143" s="16"/>
      <c r="K143"/>
      <c r="L143" s="1"/>
    </row>
    <row r="144" spans="1:12" s="2" customFormat="1" ht="13.5" customHeight="1" x14ac:dyDescent="0.25">
      <c r="A144" s="16"/>
      <c r="B144" s="16"/>
      <c r="C144" s="16"/>
      <c r="D144" s="16"/>
      <c r="E144" s="16"/>
      <c r="F144" s="16"/>
      <c r="G144" s="16"/>
      <c r="H144" s="11"/>
      <c r="I144"/>
      <c r="J144" s="16"/>
      <c r="K144"/>
      <c r="L144" s="1"/>
    </row>
    <row r="145" spans="1:12" s="2" customFormat="1" ht="13.5" customHeight="1" x14ac:dyDescent="0.25">
      <c r="A145" s="16"/>
      <c r="B145" s="16"/>
      <c r="C145" s="16"/>
      <c r="D145" s="16"/>
      <c r="E145" s="16"/>
      <c r="F145" s="16"/>
      <c r="G145" s="16"/>
      <c r="H145" s="11"/>
      <c r="I145"/>
      <c r="J145" s="16"/>
      <c r="K145"/>
      <c r="L145" s="1"/>
    </row>
    <row r="146" spans="1:12" s="2" customFormat="1" ht="13.5" customHeight="1" x14ac:dyDescent="0.25">
      <c r="A146" s="16"/>
      <c r="B146" s="16"/>
      <c r="C146" s="16"/>
      <c r="D146" s="16"/>
      <c r="E146" s="16"/>
      <c r="F146" s="16"/>
      <c r="G146" s="16"/>
      <c r="H146" s="11"/>
      <c r="I146"/>
      <c r="J146" s="16"/>
      <c r="K146"/>
      <c r="L146" s="1"/>
    </row>
    <row r="147" spans="1:12" s="2" customFormat="1" ht="13.5" customHeight="1" x14ac:dyDescent="0.25">
      <c r="A147" s="16"/>
      <c r="B147" s="16"/>
      <c r="C147" s="16"/>
      <c r="D147" s="16"/>
      <c r="E147" s="16"/>
      <c r="F147" s="16"/>
      <c r="G147" s="16"/>
      <c r="H147" s="11"/>
      <c r="I147"/>
      <c r="J147" s="16"/>
      <c r="K147"/>
      <c r="L147" s="1"/>
    </row>
    <row r="148" spans="1:12" s="2" customFormat="1" ht="13.5" customHeight="1" x14ac:dyDescent="0.25">
      <c r="A148" s="16"/>
      <c r="B148" s="16"/>
      <c r="C148" s="16"/>
      <c r="D148" s="16"/>
      <c r="E148" s="16"/>
      <c r="F148" s="16"/>
      <c r="G148" s="16"/>
      <c r="H148" s="11"/>
      <c r="I148"/>
      <c r="J148" s="16"/>
      <c r="K148"/>
      <c r="L148" s="1"/>
    </row>
    <row r="149" spans="1:12" s="2" customFormat="1" ht="13.5" customHeight="1" x14ac:dyDescent="0.25">
      <c r="A149" s="16"/>
      <c r="B149" s="16"/>
      <c r="C149" s="16"/>
      <c r="D149" s="16"/>
      <c r="E149" s="16"/>
      <c r="F149" s="16"/>
      <c r="G149" s="16"/>
      <c r="H149" s="11"/>
      <c r="I149"/>
      <c r="J149" s="16"/>
      <c r="K149"/>
      <c r="L149" s="1"/>
    </row>
    <row r="150" spans="1:12" s="2" customFormat="1" ht="13.5" customHeight="1" x14ac:dyDescent="0.25">
      <c r="A150" s="16"/>
      <c r="B150" s="16"/>
      <c r="C150" s="16"/>
      <c r="D150" s="16"/>
      <c r="E150" s="16"/>
      <c r="F150" s="16"/>
      <c r="G150" s="16"/>
      <c r="H150" s="11"/>
      <c r="I150"/>
      <c r="J150" s="16"/>
      <c r="K150"/>
      <c r="L150" s="1"/>
    </row>
  </sheetData>
  <phoneticPr fontId="0" type="noConversion"/>
  <pageMargins left="0.74791666666666667" right="0.74791666666666667" top="0.98402777777777772" bottom="0.98402777777777772" header="0.51180555555555551" footer="0.51180555555555551"/>
  <pageSetup scale="55" firstPageNumber="0" orientation="landscape" horizontalDpi="300" verticalDpi="300" r:id="rId1"/>
  <headerFooter alignWithMargins="0"/>
  <rowBreaks count="2" manualBreakCount="2">
    <brk id="41" max="16383" man="1"/>
    <brk id="71" max="16383" man="1"/>
  </rowBreaks>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49"/>
  <sheetViews>
    <sheetView zoomScale="81" zoomScaleNormal="81" workbookViewId="0">
      <selection activeCell="F20" sqref="F20"/>
    </sheetView>
  </sheetViews>
  <sheetFormatPr defaultColWidth="11.36328125" defaultRowHeight="12.5" x14ac:dyDescent="0.25"/>
  <cols>
    <col min="1" max="1" width="7.36328125" style="16" customWidth="1"/>
    <col min="2" max="3" width="12.08984375" style="16" customWidth="1"/>
    <col min="4" max="4" width="12.81640625" style="16" customWidth="1"/>
    <col min="5" max="5" width="13" style="16" customWidth="1"/>
    <col min="6" max="6" width="13.7265625" style="16" customWidth="1"/>
    <col min="7" max="7" width="13.36328125" style="16" customWidth="1"/>
    <col min="8" max="8" width="13.08984375" style="16" customWidth="1"/>
    <col min="9" max="9" width="6.7265625" style="16" bestFit="1" customWidth="1"/>
    <col min="10" max="10" width="255.6328125" style="9" hidden="1" customWidth="1"/>
    <col min="11" max="16384" width="11.36328125" style="1"/>
  </cols>
  <sheetData>
    <row r="1" spans="1:11" s="199" customFormat="1" ht="14.15" customHeight="1" thickBot="1" x14ac:dyDescent="0.35">
      <c r="A1" s="201" t="s">
        <v>80</v>
      </c>
      <c r="B1" s="202"/>
      <c r="C1" s="202"/>
      <c r="D1" s="203"/>
      <c r="E1" s="204"/>
      <c r="F1" s="205"/>
      <c r="G1" s="206"/>
      <c r="H1" s="206"/>
      <c r="I1" s="206"/>
    </row>
    <row r="2" spans="1:11" s="110" customFormat="1" ht="14.15" customHeight="1" x14ac:dyDescent="0.3">
      <c r="A2" s="105" t="s">
        <v>16</v>
      </c>
      <c r="B2" s="106" t="s">
        <v>0</v>
      </c>
      <c r="C2" s="106" t="s">
        <v>1</v>
      </c>
      <c r="D2" s="106" t="s">
        <v>2</v>
      </c>
      <c r="E2" s="106" t="s">
        <v>3</v>
      </c>
      <c r="F2" s="106" t="s">
        <v>51</v>
      </c>
      <c r="G2" s="106" t="s">
        <v>49</v>
      </c>
      <c r="H2" s="106" t="s">
        <v>50</v>
      </c>
      <c r="I2" s="106" t="s">
        <v>19</v>
      </c>
      <c r="J2" s="125" t="s">
        <v>20</v>
      </c>
      <c r="K2" s="109" t="s">
        <v>15</v>
      </c>
    </row>
    <row r="3" spans="1:11" s="33" customFormat="1" ht="14.15" customHeight="1" thickBot="1" x14ac:dyDescent="0.35">
      <c r="A3" s="143"/>
      <c r="B3" s="144">
        <v>6</v>
      </c>
      <c r="C3" s="144">
        <v>6</v>
      </c>
      <c r="D3" s="144">
        <v>6</v>
      </c>
      <c r="E3" s="144">
        <v>8</v>
      </c>
      <c r="F3" s="144">
        <v>8</v>
      </c>
      <c r="G3" s="144">
        <v>10</v>
      </c>
      <c r="H3" s="144">
        <v>8</v>
      </c>
      <c r="I3" s="144">
        <f t="shared" ref="I3" si="0">SUM(B3:H3)</f>
        <v>52</v>
      </c>
      <c r="J3" s="163"/>
      <c r="K3" s="94"/>
    </row>
    <row r="4" spans="1:11" s="109" customFormat="1" ht="14.15" customHeight="1" thickBot="1" x14ac:dyDescent="0.35">
      <c r="A4" s="166" t="s">
        <v>104</v>
      </c>
      <c r="B4" s="167">
        <v>6</v>
      </c>
      <c r="C4" s="169">
        <v>4</v>
      </c>
      <c r="D4" s="167">
        <v>6</v>
      </c>
      <c r="E4" s="167">
        <v>8</v>
      </c>
      <c r="F4" s="167">
        <v>8</v>
      </c>
      <c r="G4" s="167">
        <v>10</v>
      </c>
      <c r="H4" s="167">
        <v>8</v>
      </c>
      <c r="I4" s="106">
        <f>SUM(B4:H4)</f>
        <v>50</v>
      </c>
      <c r="J4" s="179" t="s">
        <v>146</v>
      </c>
      <c r="K4" s="109">
        <f>((I4/52)*100)</f>
        <v>96.15384615384616</v>
      </c>
    </row>
    <row r="5" spans="1:11" s="36" customFormat="1" ht="14.15" customHeight="1" thickBot="1" x14ac:dyDescent="0.35">
      <c r="A5" s="34" t="s">
        <v>103</v>
      </c>
      <c r="B5" s="46">
        <v>6</v>
      </c>
      <c r="C5" s="46">
        <v>6</v>
      </c>
      <c r="D5" s="46">
        <v>6</v>
      </c>
      <c r="E5" s="46">
        <v>8</v>
      </c>
      <c r="F5" s="46">
        <v>8</v>
      </c>
      <c r="G5" s="46">
        <v>10</v>
      </c>
      <c r="H5" s="46">
        <v>8</v>
      </c>
      <c r="I5" s="106">
        <f t="shared" ref="I5:I32" si="1">SUM(B5:H5)</f>
        <v>52</v>
      </c>
      <c r="J5" s="75"/>
      <c r="K5" s="109">
        <f t="shared" ref="K5:K32" si="2">((I5/52)*100)</f>
        <v>100</v>
      </c>
    </row>
    <row r="6" spans="1:11" s="36" customFormat="1" ht="14.15" customHeight="1" thickBot="1" x14ac:dyDescent="0.35">
      <c r="A6" s="34" t="s">
        <v>198</v>
      </c>
      <c r="B6" s="47">
        <v>6</v>
      </c>
      <c r="C6" s="47">
        <v>0</v>
      </c>
      <c r="D6" s="47">
        <v>0</v>
      </c>
      <c r="E6" s="53">
        <v>7.5</v>
      </c>
      <c r="F6" s="53">
        <v>7.5</v>
      </c>
      <c r="G6" s="47">
        <v>6</v>
      </c>
      <c r="H6" s="47">
        <v>7</v>
      </c>
      <c r="I6" s="189">
        <f>SUM(B6:H6)</f>
        <v>34</v>
      </c>
      <c r="J6" s="75" t="s">
        <v>163</v>
      </c>
      <c r="K6" s="109">
        <f t="shared" si="2"/>
        <v>65.384615384615387</v>
      </c>
    </row>
    <row r="7" spans="1:11" s="36" customFormat="1" ht="14.15" customHeight="1" thickBot="1" x14ac:dyDescent="0.35">
      <c r="A7" s="34" t="s">
        <v>96</v>
      </c>
      <c r="B7" s="46">
        <v>6</v>
      </c>
      <c r="C7" s="46">
        <v>6</v>
      </c>
      <c r="D7" s="46">
        <v>6</v>
      </c>
      <c r="E7" s="46">
        <v>8</v>
      </c>
      <c r="F7" s="46">
        <v>8</v>
      </c>
      <c r="G7" s="46">
        <v>10</v>
      </c>
      <c r="H7" s="46">
        <v>8</v>
      </c>
      <c r="I7" s="106">
        <f t="shared" si="1"/>
        <v>52</v>
      </c>
      <c r="J7" s="75"/>
      <c r="K7" s="109">
        <f t="shared" si="2"/>
        <v>100</v>
      </c>
    </row>
    <row r="8" spans="1:11" s="36" customFormat="1" ht="13.5" customHeight="1" thickBot="1" x14ac:dyDescent="0.35">
      <c r="A8" s="34"/>
      <c r="B8" s="46">
        <v>6</v>
      </c>
      <c r="C8" s="46">
        <v>6</v>
      </c>
      <c r="D8" s="46">
        <v>6</v>
      </c>
      <c r="E8" s="187">
        <v>7.5</v>
      </c>
      <c r="F8" s="46">
        <v>8</v>
      </c>
      <c r="G8" s="46">
        <v>10</v>
      </c>
      <c r="H8" s="46">
        <v>8</v>
      </c>
      <c r="I8" s="183">
        <f t="shared" si="1"/>
        <v>51.5</v>
      </c>
      <c r="J8" s="75" t="s">
        <v>148</v>
      </c>
      <c r="K8" s="109">
        <f t="shared" si="2"/>
        <v>99.038461538461547</v>
      </c>
    </row>
    <row r="9" spans="1:11" s="36" customFormat="1" ht="14.15" customHeight="1" thickBot="1" x14ac:dyDescent="0.35">
      <c r="A9" s="34" t="s">
        <v>84</v>
      </c>
      <c r="B9" s="46">
        <v>5</v>
      </c>
      <c r="C9" s="46">
        <v>6</v>
      </c>
      <c r="D9" s="46">
        <v>6</v>
      </c>
      <c r="E9" s="46">
        <v>8</v>
      </c>
      <c r="F9" s="46">
        <v>8</v>
      </c>
      <c r="G9" s="46">
        <v>10</v>
      </c>
      <c r="H9" s="46">
        <v>8</v>
      </c>
      <c r="I9" s="106">
        <f t="shared" si="1"/>
        <v>51</v>
      </c>
      <c r="J9" s="75" t="s">
        <v>149</v>
      </c>
      <c r="K9" s="109">
        <f t="shared" si="2"/>
        <v>98.076923076923066</v>
      </c>
    </row>
    <row r="10" spans="1:11" s="36" customFormat="1" ht="14.15" customHeight="1" thickBot="1" x14ac:dyDescent="0.35">
      <c r="A10" s="34"/>
      <c r="B10" s="46">
        <v>6</v>
      </c>
      <c r="C10" s="46">
        <v>6</v>
      </c>
      <c r="D10" s="46">
        <v>2</v>
      </c>
      <c r="E10" s="46">
        <v>8</v>
      </c>
      <c r="F10" s="46">
        <v>6</v>
      </c>
      <c r="G10" s="46">
        <v>9</v>
      </c>
      <c r="H10" s="54">
        <v>7.5</v>
      </c>
      <c r="I10" s="188">
        <f t="shared" si="1"/>
        <v>44.5</v>
      </c>
      <c r="J10" s="75" t="s">
        <v>160</v>
      </c>
      <c r="K10" s="109">
        <f t="shared" si="2"/>
        <v>85.576923076923066</v>
      </c>
    </row>
    <row r="11" spans="1:11" s="36" customFormat="1" ht="14.15" customHeight="1" thickBot="1" x14ac:dyDescent="0.35">
      <c r="A11" s="34" t="s">
        <v>89</v>
      </c>
      <c r="B11" s="46"/>
      <c r="C11" s="46"/>
      <c r="D11" s="46"/>
      <c r="E11" s="46"/>
      <c r="F11" s="46"/>
      <c r="G11" s="46"/>
      <c r="H11" s="46"/>
      <c r="I11" s="106">
        <f t="shared" si="1"/>
        <v>0</v>
      </c>
      <c r="J11" s="75"/>
      <c r="K11" s="109">
        <f t="shared" si="2"/>
        <v>0</v>
      </c>
    </row>
    <row r="12" spans="1:11" s="36" customFormat="1" ht="13.5" customHeight="1" thickBot="1" x14ac:dyDescent="0.35">
      <c r="A12" s="34" t="s">
        <v>100</v>
      </c>
      <c r="B12" s="46">
        <v>6</v>
      </c>
      <c r="C12" s="46">
        <v>6</v>
      </c>
      <c r="D12" s="46">
        <v>6</v>
      </c>
      <c r="E12" s="46">
        <v>8</v>
      </c>
      <c r="F12" s="46">
        <v>8</v>
      </c>
      <c r="G12" s="46">
        <v>10</v>
      </c>
      <c r="H12" s="46">
        <v>8</v>
      </c>
      <c r="I12" s="106">
        <f t="shared" si="1"/>
        <v>52</v>
      </c>
      <c r="J12" s="75"/>
      <c r="K12" s="109">
        <f t="shared" si="2"/>
        <v>100</v>
      </c>
    </row>
    <row r="13" spans="1:11" s="36" customFormat="1" ht="14.15" customHeight="1" thickBot="1" x14ac:dyDescent="0.35">
      <c r="A13" s="35" t="s">
        <v>91</v>
      </c>
      <c r="B13" s="46">
        <v>6</v>
      </c>
      <c r="C13" s="46">
        <v>5</v>
      </c>
      <c r="D13" s="46">
        <v>6</v>
      </c>
      <c r="E13" s="46">
        <v>7</v>
      </c>
      <c r="F13" s="46">
        <v>8</v>
      </c>
      <c r="G13" s="54">
        <v>7.5</v>
      </c>
      <c r="H13" s="46">
        <v>8</v>
      </c>
      <c r="I13" s="188">
        <f t="shared" si="1"/>
        <v>47.5</v>
      </c>
      <c r="J13" s="75" t="s">
        <v>161</v>
      </c>
      <c r="K13" s="109">
        <f t="shared" si="2"/>
        <v>91.34615384615384</v>
      </c>
    </row>
    <row r="14" spans="1:11" s="36" customFormat="1" ht="13.5" customHeight="1" thickBot="1" x14ac:dyDescent="0.35">
      <c r="A14" s="34" t="s">
        <v>82</v>
      </c>
      <c r="B14" s="46">
        <v>6</v>
      </c>
      <c r="C14" s="46">
        <v>6</v>
      </c>
      <c r="D14" s="46">
        <v>6</v>
      </c>
      <c r="E14" s="46">
        <v>6</v>
      </c>
      <c r="F14" s="46">
        <v>8</v>
      </c>
      <c r="G14" s="46">
        <v>10</v>
      </c>
      <c r="H14" s="46">
        <v>8</v>
      </c>
      <c r="I14" s="106">
        <f t="shared" si="1"/>
        <v>50</v>
      </c>
      <c r="J14" s="75" t="s">
        <v>152</v>
      </c>
      <c r="K14" s="109">
        <f t="shared" si="2"/>
        <v>96.15384615384616</v>
      </c>
    </row>
    <row r="15" spans="1:11" s="36" customFormat="1" ht="13.5" customHeight="1" thickBot="1" x14ac:dyDescent="0.35">
      <c r="A15" s="35" t="s">
        <v>85</v>
      </c>
      <c r="B15" s="46">
        <v>6</v>
      </c>
      <c r="C15" s="46">
        <v>6</v>
      </c>
      <c r="D15" s="46">
        <v>6</v>
      </c>
      <c r="E15" s="46">
        <v>8</v>
      </c>
      <c r="F15" s="46">
        <v>8</v>
      </c>
      <c r="G15" s="54">
        <v>9</v>
      </c>
      <c r="H15" s="46">
        <v>8</v>
      </c>
      <c r="I15" s="188">
        <f t="shared" si="1"/>
        <v>51</v>
      </c>
      <c r="J15" s="75" t="s">
        <v>156</v>
      </c>
      <c r="K15" s="109">
        <f t="shared" si="2"/>
        <v>98.076923076923066</v>
      </c>
    </row>
    <row r="16" spans="1:11" s="36" customFormat="1" ht="14.15" customHeight="1" thickBot="1" x14ac:dyDescent="0.35">
      <c r="A16" s="35" t="s">
        <v>94</v>
      </c>
      <c r="B16" s="46">
        <v>6</v>
      </c>
      <c r="C16" s="46">
        <v>6</v>
      </c>
      <c r="D16" s="46">
        <v>6</v>
      </c>
      <c r="E16" s="46">
        <v>8</v>
      </c>
      <c r="F16" s="46">
        <v>8</v>
      </c>
      <c r="G16" s="46">
        <v>10</v>
      </c>
      <c r="H16" s="46">
        <v>8</v>
      </c>
      <c r="I16" s="106">
        <f t="shared" si="1"/>
        <v>52</v>
      </c>
      <c r="J16" s="75"/>
      <c r="K16" s="109">
        <f t="shared" si="2"/>
        <v>100</v>
      </c>
    </row>
    <row r="17" spans="1:11" s="36" customFormat="1" ht="14.15" customHeight="1" thickBot="1" x14ac:dyDescent="0.35">
      <c r="A17" s="35" t="s">
        <v>90</v>
      </c>
      <c r="B17" s="46">
        <v>6</v>
      </c>
      <c r="C17" s="46">
        <v>6</v>
      </c>
      <c r="D17" s="46">
        <v>6</v>
      </c>
      <c r="E17" s="46">
        <v>8</v>
      </c>
      <c r="F17" s="46">
        <v>8</v>
      </c>
      <c r="G17" s="46">
        <v>10</v>
      </c>
      <c r="H17" s="46">
        <v>8</v>
      </c>
      <c r="I17" s="106">
        <f t="shared" si="1"/>
        <v>52</v>
      </c>
      <c r="J17" s="74"/>
      <c r="K17" s="109">
        <f t="shared" si="2"/>
        <v>100</v>
      </c>
    </row>
    <row r="18" spans="1:11" s="36" customFormat="1" ht="14.15" customHeight="1" thickBot="1" x14ac:dyDescent="0.35">
      <c r="A18" s="35" t="s">
        <v>98</v>
      </c>
      <c r="B18" s="46">
        <v>6</v>
      </c>
      <c r="C18" s="46">
        <v>6</v>
      </c>
      <c r="D18" s="46">
        <v>6</v>
      </c>
      <c r="E18" s="46">
        <v>8</v>
      </c>
      <c r="F18" s="46">
        <v>8</v>
      </c>
      <c r="G18" s="46">
        <v>10</v>
      </c>
      <c r="H18" s="54">
        <v>7.5</v>
      </c>
      <c r="I18" s="188">
        <f t="shared" si="1"/>
        <v>51.5</v>
      </c>
      <c r="J18" s="75" t="s">
        <v>159</v>
      </c>
      <c r="K18" s="109">
        <f t="shared" si="2"/>
        <v>99.038461538461547</v>
      </c>
    </row>
    <row r="19" spans="1:11" s="36" customFormat="1" ht="14.15" customHeight="1" thickBot="1" x14ac:dyDescent="0.35">
      <c r="A19" s="35" t="s">
        <v>88</v>
      </c>
      <c r="B19" s="46">
        <v>6</v>
      </c>
      <c r="C19" s="46">
        <v>6</v>
      </c>
      <c r="D19" s="46">
        <v>6</v>
      </c>
      <c r="E19" s="46">
        <v>8</v>
      </c>
      <c r="F19" s="46">
        <v>8</v>
      </c>
      <c r="G19" s="46">
        <v>10</v>
      </c>
      <c r="H19" s="46">
        <v>8</v>
      </c>
      <c r="I19" s="106">
        <f t="shared" si="1"/>
        <v>52</v>
      </c>
      <c r="J19" s="75"/>
      <c r="K19" s="109">
        <f t="shared" si="2"/>
        <v>100</v>
      </c>
    </row>
    <row r="20" spans="1:11" s="36" customFormat="1" ht="13.5" customHeight="1" thickBot="1" x14ac:dyDescent="0.35">
      <c r="A20" s="34" t="s">
        <v>95</v>
      </c>
      <c r="B20" s="46">
        <v>5</v>
      </c>
      <c r="C20" s="46">
        <v>6</v>
      </c>
      <c r="D20" s="46">
        <v>4</v>
      </c>
      <c r="E20" s="46">
        <v>8</v>
      </c>
      <c r="F20" s="46">
        <v>7</v>
      </c>
      <c r="G20" s="47">
        <v>6</v>
      </c>
      <c r="H20" s="47">
        <v>8</v>
      </c>
      <c r="I20" s="106">
        <f t="shared" si="1"/>
        <v>44</v>
      </c>
      <c r="J20" s="75" t="s">
        <v>158</v>
      </c>
      <c r="K20" s="109">
        <f t="shared" si="2"/>
        <v>84.615384615384613</v>
      </c>
    </row>
    <row r="21" spans="1:11" s="36" customFormat="1" ht="14.15" customHeight="1" thickBot="1" x14ac:dyDescent="0.35">
      <c r="A21" s="34" t="s">
        <v>102</v>
      </c>
      <c r="B21" s="47">
        <v>5</v>
      </c>
      <c r="C21" s="47">
        <v>5</v>
      </c>
      <c r="D21" s="47">
        <v>6</v>
      </c>
      <c r="E21" s="47">
        <v>7</v>
      </c>
      <c r="F21" s="47">
        <v>8</v>
      </c>
      <c r="G21" s="53">
        <v>9.5</v>
      </c>
      <c r="H21" s="47">
        <v>8</v>
      </c>
      <c r="I21" s="189">
        <f>SUM(B21:H21)</f>
        <v>48.5</v>
      </c>
      <c r="J21" s="75" t="s">
        <v>164</v>
      </c>
      <c r="K21" s="109">
        <f t="shared" si="2"/>
        <v>93.269230769230774</v>
      </c>
    </row>
    <row r="22" spans="1:11" s="36" customFormat="1" ht="14.15" customHeight="1" thickBot="1" x14ac:dyDescent="0.35">
      <c r="A22" s="35" t="s">
        <v>81</v>
      </c>
      <c r="B22" s="46">
        <v>5</v>
      </c>
      <c r="C22" s="46">
        <v>0</v>
      </c>
      <c r="D22" s="46">
        <v>2</v>
      </c>
      <c r="E22" s="46">
        <v>6</v>
      </c>
      <c r="F22" s="46">
        <v>8</v>
      </c>
      <c r="G22" s="46">
        <v>8</v>
      </c>
      <c r="H22" s="46">
        <v>7</v>
      </c>
      <c r="I22" s="106">
        <f t="shared" si="1"/>
        <v>36</v>
      </c>
      <c r="J22" s="75" t="s">
        <v>147</v>
      </c>
      <c r="K22" s="109">
        <f t="shared" si="2"/>
        <v>69.230769230769226</v>
      </c>
    </row>
    <row r="23" spans="1:11" s="36" customFormat="1" ht="14.15" customHeight="1" thickBot="1" x14ac:dyDescent="0.35">
      <c r="A23" s="35" t="s">
        <v>97</v>
      </c>
      <c r="B23" s="54">
        <v>5.5</v>
      </c>
      <c r="C23" s="46">
        <v>0</v>
      </c>
      <c r="D23" s="46">
        <v>5</v>
      </c>
      <c r="E23" s="54">
        <v>7.5</v>
      </c>
      <c r="F23" s="46">
        <v>8</v>
      </c>
      <c r="G23" s="46">
        <v>9</v>
      </c>
      <c r="H23" s="46">
        <v>8</v>
      </c>
      <c r="I23" s="188">
        <f t="shared" si="1"/>
        <v>43</v>
      </c>
      <c r="J23" s="74" t="s">
        <v>162</v>
      </c>
      <c r="K23" s="109">
        <f t="shared" si="2"/>
        <v>82.692307692307693</v>
      </c>
    </row>
    <row r="24" spans="1:11" s="36" customFormat="1" ht="13.5" customHeight="1" thickBot="1" x14ac:dyDescent="0.35">
      <c r="A24" s="35" t="s">
        <v>93</v>
      </c>
      <c r="B24" s="46">
        <v>6</v>
      </c>
      <c r="C24" s="46">
        <v>6</v>
      </c>
      <c r="D24" s="46">
        <v>6</v>
      </c>
      <c r="E24" s="46">
        <v>8</v>
      </c>
      <c r="F24" s="46">
        <v>8</v>
      </c>
      <c r="G24" s="46">
        <v>7</v>
      </c>
      <c r="H24" s="46">
        <v>5</v>
      </c>
      <c r="I24" s="106">
        <f t="shared" si="1"/>
        <v>46</v>
      </c>
      <c r="J24" s="75" t="s">
        <v>150</v>
      </c>
      <c r="K24" s="109">
        <f t="shared" si="2"/>
        <v>88.461538461538453</v>
      </c>
    </row>
    <row r="25" spans="1:11" s="36" customFormat="1" ht="14.15" customHeight="1" thickBot="1" x14ac:dyDescent="0.35">
      <c r="A25" s="34" t="s">
        <v>86</v>
      </c>
      <c r="B25" s="46">
        <v>6</v>
      </c>
      <c r="C25" s="46">
        <v>6</v>
      </c>
      <c r="D25" s="46">
        <v>6</v>
      </c>
      <c r="E25" s="54">
        <v>7.5</v>
      </c>
      <c r="F25" s="46">
        <v>8</v>
      </c>
      <c r="G25" s="46">
        <v>10</v>
      </c>
      <c r="H25" s="46">
        <v>8</v>
      </c>
      <c r="I25" s="183">
        <f t="shared" si="1"/>
        <v>51.5</v>
      </c>
      <c r="J25" s="75" t="s">
        <v>148</v>
      </c>
      <c r="K25" s="109">
        <f t="shared" si="2"/>
        <v>99.038461538461547</v>
      </c>
    </row>
    <row r="26" spans="1:11" s="36" customFormat="1" ht="13.5" customHeight="1" thickBot="1" x14ac:dyDescent="0.35">
      <c r="A26" s="34" t="s">
        <v>92</v>
      </c>
      <c r="B26" s="46">
        <v>6</v>
      </c>
      <c r="C26" s="46">
        <v>6</v>
      </c>
      <c r="D26" s="46">
        <v>6</v>
      </c>
      <c r="E26" s="46">
        <v>8</v>
      </c>
      <c r="F26" s="54">
        <v>7.5</v>
      </c>
      <c r="G26" s="46">
        <v>10</v>
      </c>
      <c r="H26" s="46">
        <v>8</v>
      </c>
      <c r="I26" s="106">
        <f t="shared" si="1"/>
        <v>51.5</v>
      </c>
      <c r="J26" s="75" t="s">
        <v>157</v>
      </c>
      <c r="K26" s="109">
        <f t="shared" si="2"/>
        <v>99.038461538461547</v>
      </c>
    </row>
    <row r="27" spans="1:11" s="36" customFormat="1" ht="14.15" customHeight="1" thickBot="1" x14ac:dyDescent="0.35">
      <c r="A27" s="34" t="s">
        <v>105</v>
      </c>
      <c r="B27" s="46">
        <v>6</v>
      </c>
      <c r="C27" s="46">
        <v>6</v>
      </c>
      <c r="D27" s="46">
        <v>6</v>
      </c>
      <c r="E27" s="187">
        <v>7</v>
      </c>
      <c r="F27" s="46">
        <v>8</v>
      </c>
      <c r="G27" s="46">
        <v>9</v>
      </c>
      <c r="H27" s="46">
        <v>8</v>
      </c>
      <c r="I27" s="183">
        <f t="shared" si="1"/>
        <v>50</v>
      </c>
      <c r="J27" s="75" t="s">
        <v>151</v>
      </c>
      <c r="K27" s="109">
        <f t="shared" si="2"/>
        <v>96.15384615384616</v>
      </c>
    </row>
    <row r="28" spans="1:11" s="36" customFormat="1" ht="14.15" customHeight="1" thickBot="1" x14ac:dyDescent="0.35">
      <c r="A28" s="34" t="s">
        <v>101</v>
      </c>
      <c r="B28" s="46">
        <v>6</v>
      </c>
      <c r="C28" s="46">
        <v>6</v>
      </c>
      <c r="D28" s="46">
        <v>4</v>
      </c>
      <c r="E28" s="46">
        <v>8</v>
      </c>
      <c r="F28" s="46">
        <v>8</v>
      </c>
      <c r="G28" s="46">
        <v>10</v>
      </c>
      <c r="H28" s="46">
        <v>8</v>
      </c>
      <c r="I28" s="106">
        <f t="shared" si="1"/>
        <v>50</v>
      </c>
      <c r="J28" s="75" t="s">
        <v>153</v>
      </c>
      <c r="K28" s="109">
        <f t="shared" si="2"/>
        <v>96.15384615384616</v>
      </c>
    </row>
    <row r="29" spans="1:11" s="36" customFormat="1" ht="14.15" customHeight="1" thickBot="1" x14ac:dyDescent="0.35">
      <c r="A29" s="35" t="s">
        <v>87</v>
      </c>
      <c r="B29" s="46">
        <v>6</v>
      </c>
      <c r="C29" s="46">
        <v>6</v>
      </c>
      <c r="D29" s="46">
        <v>4</v>
      </c>
      <c r="E29" s="46">
        <v>8</v>
      </c>
      <c r="F29" s="46">
        <v>8</v>
      </c>
      <c r="G29" s="46">
        <v>9</v>
      </c>
      <c r="H29" s="187">
        <v>7.5</v>
      </c>
      <c r="I29" s="183">
        <f t="shared" si="1"/>
        <v>48.5</v>
      </c>
      <c r="J29" s="74" t="s">
        <v>154</v>
      </c>
      <c r="K29" s="109">
        <f t="shared" si="2"/>
        <v>93.269230769230774</v>
      </c>
    </row>
    <row r="30" spans="1:11" s="36" customFormat="1" ht="14.15" customHeight="1" thickBot="1" x14ac:dyDescent="0.35">
      <c r="A30" s="34" t="s">
        <v>83</v>
      </c>
      <c r="B30" s="46">
        <v>6</v>
      </c>
      <c r="C30" s="46">
        <v>6</v>
      </c>
      <c r="D30" s="46">
        <v>6</v>
      </c>
      <c r="E30" s="46">
        <v>8</v>
      </c>
      <c r="F30" s="46">
        <v>8</v>
      </c>
      <c r="G30" s="46">
        <v>10</v>
      </c>
      <c r="H30" s="46">
        <v>8</v>
      </c>
      <c r="I30" s="106">
        <f t="shared" si="1"/>
        <v>52</v>
      </c>
      <c r="J30" s="74"/>
      <c r="K30" s="109">
        <f t="shared" si="2"/>
        <v>100</v>
      </c>
    </row>
    <row r="31" spans="1:11" s="36" customFormat="1" ht="14.15" customHeight="1" thickBot="1" x14ac:dyDescent="0.35">
      <c r="A31" s="35" t="s">
        <v>99</v>
      </c>
      <c r="B31" s="46">
        <v>6</v>
      </c>
      <c r="C31" s="46">
        <v>2</v>
      </c>
      <c r="D31" s="46">
        <v>6</v>
      </c>
      <c r="E31" s="46">
        <v>8</v>
      </c>
      <c r="F31" s="54">
        <v>7.5</v>
      </c>
      <c r="G31" s="46">
        <v>10</v>
      </c>
      <c r="H31" s="46">
        <v>8</v>
      </c>
      <c r="I31" s="188">
        <f t="shared" si="1"/>
        <v>47.5</v>
      </c>
      <c r="J31" s="75" t="s">
        <v>155</v>
      </c>
      <c r="K31" s="109">
        <f t="shared" si="2"/>
        <v>91.34615384615384</v>
      </c>
    </row>
    <row r="32" spans="1:11" s="112" customFormat="1" ht="14.15" customHeight="1" thickBot="1" x14ac:dyDescent="0.35">
      <c r="A32" s="134" t="s">
        <v>84</v>
      </c>
      <c r="B32" s="130">
        <v>6</v>
      </c>
      <c r="C32" s="130">
        <v>6</v>
      </c>
      <c r="D32" s="130">
        <v>6</v>
      </c>
      <c r="E32" s="130">
        <v>8</v>
      </c>
      <c r="F32" s="130">
        <v>8</v>
      </c>
      <c r="G32" s="130">
        <v>10</v>
      </c>
      <c r="H32" s="130">
        <v>8</v>
      </c>
      <c r="I32" s="106">
        <f t="shared" si="1"/>
        <v>52</v>
      </c>
      <c r="J32" s="141"/>
      <c r="K32" s="109">
        <f t="shared" si="2"/>
        <v>100</v>
      </c>
    </row>
    <row r="33" spans="1:11" s="2" customFormat="1" ht="13.5" customHeight="1" x14ac:dyDescent="0.25">
      <c r="A33" s="14"/>
      <c r="B33" s="13"/>
      <c r="C33" s="13"/>
      <c r="D33" s="13"/>
      <c r="E33" s="13"/>
      <c r="F33" s="13"/>
      <c r="G33" s="13"/>
      <c r="H33" s="13"/>
      <c r="I33" s="13"/>
      <c r="J33" s="9"/>
    </row>
    <row r="34" spans="1:11" s="2" customFormat="1" ht="13.5" customHeight="1" x14ac:dyDescent="0.25">
      <c r="A34" s="14"/>
      <c r="B34" s="13"/>
      <c r="C34" s="13"/>
      <c r="D34" s="13"/>
      <c r="E34" s="13"/>
      <c r="F34" s="13"/>
      <c r="G34" s="13"/>
      <c r="H34" s="13"/>
      <c r="I34" s="13"/>
      <c r="J34" s="9"/>
    </row>
    <row r="35" spans="1:11" s="2" customFormat="1" ht="13.5" customHeight="1" x14ac:dyDescent="0.25">
      <c r="A35" s="14"/>
      <c r="B35" s="13"/>
      <c r="C35" s="13"/>
      <c r="D35" s="13"/>
      <c r="E35" s="13"/>
      <c r="F35" s="13"/>
      <c r="G35" s="13"/>
      <c r="H35" s="13"/>
      <c r="I35" s="13"/>
      <c r="J35" s="9"/>
    </row>
    <row r="36" spans="1:11" s="2" customFormat="1" ht="13.5" customHeight="1" x14ac:dyDescent="0.25">
      <c r="A36" s="13"/>
      <c r="B36" s="13"/>
      <c r="C36" s="13"/>
      <c r="D36" s="13"/>
      <c r="E36" s="13"/>
      <c r="F36" s="13"/>
      <c r="G36" s="13"/>
      <c r="H36" s="13"/>
      <c r="I36" s="13"/>
      <c r="J36" s="21"/>
    </row>
    <row r="37" spans="1:11" s="2" customFormat="1" ht="13.5" customHeight="1" x14ac:dyDescent="0.25">
      <c r="A37" s="13"/>
      <c r="B37" s="19"/>
      <c r="C37" s="19"/>
      <c r="D37" s="19"/>
      <c r="E37" s="19"/>
      <c r="F37" s="19"/>
      <c r="G37" s="19"/>
      <c r="H37" s="19"/>
      <c r="I37" s="19"/>
      <c r="J37" s="21"/>
    </row>
    <row r="38" spans="1:11" s="2" customFormat="1" ht="13.5" customHeight="1" x14ac:dyDescent="0.25">
      <c r="A38" s="13"/>
      <c r="B38" s="19"/>
      <c r="C38" s="19"/>
      <c r="D38" s="19"/>
      <c r="E38" s="19"/>
      <c r="F38" s="19"/>
      <c r="G38" s="19"/>
      <c r="H38" s="19"/>
      <c r="I38" s="19"/>
      <c r="J38" s="21"/>
    </row>
    <row r="39" spans="1:11" s="2" customFormat="1" ht="13.5" customHeight="1" x14ac:dyDescent="0.25">
      <c r="A39" s="13"/>
      <c r="B39" s="19"/>
      <c r="C39" s="19"/>
      <c r="D39" s="19"/>
      <c r="E39" s="19"/>
      <c r="F39" s="19"/>
      <c r="G39" s="19"/>
      <c r="H39" s="19"/>
      <c r="I39" s="19"/>
      <c r="J39" s="21"/>
    </row>
    <row r="40" spans="1:11" s="2" customFormat="1" ht="13.5" customHeight="1" x14ac:dyDescent="0.25">
      <c r="A40" s="14"/>
      <c r="B40" s="15"/>
      <c r="C40" s="15"/>
      <c r="D40" s="15"/>
      <c r="E40" s="15"/>
      <c r="F40" s="15"/>
      <c r="G40" s="20"/>
      <c r="H40" s="20"/>
      <c r="I40" s="19"/>
      <c r="J40" s="21"/>
    </row>
    <row r="41" spans="1:11" s="2" customFormat="1" ht="13.5" customHeight="1" x14ac:dyDescent="0.3">
      <c r="A41" s="12"/>
      <c r="B41" s="14"/>
      <c r="C41" s="14"/>
      <c r="D41" s="14"/>
      <c r="E41" s="16"/>
      <c r="F41" s="16"/>
      <c r="G41" s="19"/>
      <c r="H41" s="19"/>
      <c r="I41" s="19"/>
      <c r="J41" s="21"/>
    </row>
    <row r="42" spans="1:11" s="2" customFormat="1" ht="13.5" customHeight="1" x14ac:dyDescent="0.25">
      <c r="A42" s="13"/>
      <c r="B42" s="13"/>
      <c r="C42" s="13"/>
      <c r="D42" s="13"/>
      <c r="E42" s="13"/>
      <c r="F42" s="13"/>
      <c r="G42" s="13"/>
      <c r="H42" s="13"/>
      <c r="I42" s="13"/>
      <c r="J42" s="21"/>
      <c r="K42" s="1"/>
    </row>
    <row r="43" spans="1:11" s="2" customFormat="1" ht="13.5" customHeight="1" x14ac:dyDescent="0.25">
      <c r="A43" s="14"/>
      <c r="B43" s="14"/>
      <c r="C43" s="14"/>
      <c r="D43" s="13"/>
      <c r="E43" s="13"/>
      <c r="F43" s="13"/>
      <c r="G43" s="14"/>
      <c r="H43" s="14"/>
      <c r="I43" s="14"/>
      <c r="J43" s="9"/>
      <c r="K43" s="1"/>
    </row>
    <row r="44" spans="1:11" ht="13.5" customHeight="1" x14ac:dyDescent="0.25">
      <c r="A44" s="13"/>
      <c r="B44" s="14"/>
      <c r="C44" s="14"/>
      <c r="D44" s="13"/>
      <c r="E44" s="13"/>
      <c r="F44" s="13"/>
      <c r="G44" s="14"/>
      <c r="H44" s="14"/>
      <c r="I44" s="14"/>
    </row>
    <row r="45" spans="1:11" s="2" customFormat="1" ht="13.5" customHeight="1" x14ac:dyDescent="0.25">
      <c r="A45" s="13"/>
      <c r="B45" s="13"/>
      <c r="C45" s="13"/>
      <c r="D45" s="13"/>
      <c r="E45" s="13"/>
      <c r="F45" s="13"/>
      <c r="G45" s="13"/>
      <c r="H45" s="13"/>
      <c r="I45" s="14"/>
      <c r="J45" s="9"/>
    </row>
    <row r="46" spans="1:11" s="2" customFormat="1" ht="13.5" customHeight="1" x14ac:dyDescent="0.25">
      <c r="A46" s="13"/>
      <c r="B46" s="13"/>
      <c r="C46" s="13"/>
      <c r="D46" s="13"/>
      <c r="E46" s="13"/>
      <c r="F46" s="13"/>
      <c r="G46" s="13"/>
      <c r="H46" s="13"/>
      <c r="I46" s="14"/>
      <c r="J46" s="21"/>
    </row>
    <row r="47" spans="1:11" s="2" customFormat="1" ht="13.5" customHeight="1" x14ac:dyDescent="0.25">
      <c r="A47" s="13"/>
      <c r="B47" s="13"/>
      <c r="C47" s="13"/>
      <c r="D47" s="13"/>
      <c r="E47" s="13"/>
      <c r="F47" s="13"/>
      <c r="G47" s="13"/>
      <c r="H47" s="13"/>
      <c r="I47" s="14"/>
      <c r="J47" s="9"/>
    </row>
    <row r="48" spans="1:11" s="2" customFormat="1" ht="13.5" customHeight="1" x14ac:dyDescent="0.25">
      <c r="A48" s="13"/>
      <c r="B48" s="13"/>
      <c r="C48" s="13"/>
      <c r="D48" s="13"/>
      <c r="E48" s="13"/>
      <c r="F48" s="13"/>
      <c r="G48" s="14"/>
      <c r="H48" s="13"/>
      <c r="I48" s="14"/>
      <c r="J48" s="9"/>
    </row>
    <row r="49" spans="1:10" s="2" customFormat="1" ht="13.5" customHeight="1" x14ac:dyDescent="0.25">
      <c r="A49" s="13"/>
      <c r="B49" s="13"/>
      <c r="C49" s="13"/>
      <c r="D49" s="13"/>
      <c r="E49" s="13"/>
      <c r="F49" s="13"/>
      <c r="G49" s="13"/>
      <c r="H49" s="13"/>
      <c r="I49" s="14"/>
      <c r="J49" s="9"/>
    </row>
    <row r="50" spans="1:10" s="2" customFormat="1" ht="13.5" customHeight="1" x14ac:dyDescent="0.25">
      <c r="A50" s="13"/>
      <c r="B50" s="13"/>
      <c r="C50" s="13"/>
      <c r="D50" s="13"/>
      <c r="E50" s="13"/>
      <c r="F50" s="13"/>
      <c r="G50" s="14"/>
      <c r="H50" s="14"/>
      <c r="I50" s="14"/>
      <c r="J50" s="9"/>
    </row>
    <row r="51" spans="1:10" s="2" customFormat="1" ht="13.5" customHeight="1" x14ac:dyDescent="0.25">
      <c r="A51" s="14"/>
      <c r="B51" s="13"/>
      <c r="C51" s="13"/>
      <c r="D51" s="13"/>
      <c r="E51" s="13"/>
      <c r="F51" s="13"/>
      <c r="G51" s="13"/>
      <c r="H51" s="13"/>
      <c r="I51" s="14"/>
      <c r="J51" s="9"/>
    </row>
    <row r="52" spans="1:10" s="2" customFormat="1" ht="13.5" customHeight="1" x14ac:dyDescent="0.25">
      <c r="A52" s="13"/>
      <c r="B52" s="13"/>
      <c r="C52" s="13"/>
      <c r="D52" s="13"/>
      <c r="E52" s="13"/>
      <c r="F52" s="13"/>
      <c r="G52" s="13"/>
      <c r="H52" s="13"/>
      <c r="I52" s="14"/>
      <c r="J52" s="9"/>
    </row>
    <row r="53" spans="1:10" s="2" customFormat="1" ht="13.5" customHeight="1" x14ac:dyDescent="0.25">
      <c r="A53" s="13"/>
      <c r="B53" s="13"/>
      <c r="C53" s="13"/>
      <c r="D53" s="13"/>
      <c r="E53" s="13"/>
      <c r="F53" s="13"/>
      <c r="G53" s="13"/>
      <c r="H53" s="13"/>
      <c r="I53" s="14"/>
      <c r="J53" s="9"/>
    </row>
    <row r="54" spans="1:10" s="2" customFormat="1" ht="13.5" customHeight="1" x14ac:dyDescent="0.25">
      <c r="A54" s="13"/>
      <c r="B54" s="13"/>
      <c r="C54" s="13"/>
      <c r="D54" s="13"/>
      <c r="E54" s="13"/>
      <c r="F54" s="13"/>
      <c r="G54" s="13"/>
      <c r="H54" s="13"/>
      <c r="I54" s="14"/>
      <c r="J54" s="21"/>
    </row>
    <row r="55" spans="1:10" s="2" customFormat="1" ht="13.5" customHeight="1" x14ac:dyDescent="0.25">
      <c r="A55" s="13"/>
      <c r="B55" s="13"/>
      <c r="C55" s="13"/>
      <c r="D55" s="13"/>
      <c r="E55" s="13"/>
      <c r="F55" s="13"/>
      <c r="G55" s="13"/>
      <c r="H55" s="14"/>
      <c r="I55" s="14"/>
      <c r="J55" s="9"/>
    </row>
    <row r="56" spans="1:10" s="2" customFormat="1" ht="13.5" customHeight="1" x14ac:dyDescent="0.25">
      <c r="A56" s="13"/>
      <c r="B56" s="13"/>
      <c r="C56" s="13"/>
      <c r="D56" s="13"/>
      <c r="E56" s="13"/>
      <c r="F56" s="13"/>
      <c r="G56" s="13"/>
      <c r="H56" s="13"/>
      <c r="I56" s="14"/>
      <c r="J56" s="21"/>
    </row>
    <row r="57" spans="1:10" s="2" customFormat="1" ht="13.5" customHeight="1" x14ac:dyDescent="0.25">
      <c r="A57" s="13"/>
      <c r="B57" s="13"/>
      <c r="C57" s="13"/>
      <c r="D57" s="13"/>
      <c r="E57" s="13"/>
      <c r="F57" s="13"/>
      <c r="G57" s="13"/>
      <c r="H57" s="13"/>
      <c r="I57" s="14"/>
      <c r="J57" s="21"/>
    </row>
    <row r="58" spans="1:10" s="2" customFormat="1" ht="13.5" customHeight="1" x14ac:dyDescent="0.25">
      <c r="A58" s="13"/>
      <c r="B58" s="13"/>
      <c r="C58" s="13"/>
      <c r="D58" s="13"/>
      <c r="E58" s="13"/>
      <c r="F58" s="13"/>
      <c r="G58" s="13"/>
      <c r="H58" s="13"/>
      <c r="I58" s="14"/>
      <c r="J58" s="9"/>
    </row>
    <row r="59" spans="1:10" s="2" customFormat="1" ht="13.5" customHeight="1" x14ac:dyDescent="0.25">
      <c r="A59" s="13"/>
      <c r="B59" s="13"/>
      <c r="C59" s="13"/>
      <c r="D59" s="13"/>
      <c r="E59" s="13"/>
      <c r="F59" s="13"/>
      <c r="G59" s="13"/>
      <c r="H59" s="13"/>
      <c r="I59" s="14"/>
      <c r="J59" s="21"/>
    </row>
    <row r="60" spans="1:10" s="2" customFormat="1" ht="13.5" customHeight="1" x14ac:dyDescent="0.25">
      <c r="A60" s="13"/>
      <c r="B60" s="13"/>
      <c r="C60" s="13"/>
      <c r="D60" s="13"/>
      <c r="E60" s="13"/>
      <c r="F60" s="13"/>
      <c r="G60" s="13"/>
      <c r="H60" s="13"/>
      <c r="I60" s="14"/>
      <c r="J60" s="31"/>
    </row>
    <row r="61" spans="1:10" s="2" customFormat="1" ht="13.5" customHeight="1" x14ac:dyDescent="0.25">
      <c r="A61" s="14"/>
      <c r="B61" s="13"/>
      <c r="C61" s="13"/>
      <c r="D61" s="13"/>
      <c r="E61" s="13"/>
      <c r="F61" s="13"/>
      <c r="G61" s="13"/>
      <c r="H61" s="13"/>
      <c r="I61" s="14"/>
      <c r="J61" s="21"/>
    </row>
    <row r="62" spans="1:10" s="2" customFormat="1" ht="13.5" customHeight="1" x14ac:dyDescent="0.25">
      <c r="A62" s="14"/>
      <c r="B62" s="13"/>
      <c r="C62" s="13"/>
      <c r="D62" s="13"/>
      <c r="E62" s="13"/>
      <c r="F62" s="13"/>
      <c r="G62" s="13"/>
      <c r="H62" s="13"/>
      <c r="I62" s="14"/>
      <c r="J62" s="9"/>
    </row>
    <row r="63" spans="1:10" s="2" customFormat="1" ht="13.5" customHeight="1" x14ac:dyDescent="0.25">
      <c r="A63" s="14"/>
      <c r="B63" s="13"/>
      <c r="C63" s="13"/>
      <c r="D63" s="13"/>
      <c r="E63" s="13"/>
      <c r="F63" s="13"/>
      <c r="G63" s="13"/>
      <c r="H63" s="13"/>
      <c r="I63" s="14"/>
      <c r="J63" s="9"/>
    </row>
    <row r="64" spans="1:10" s="2" customFormat="1" ht="13.5" customHeight="1" x14ac:dyDescent="0.25">
      <c r="A64" s="14"/>
      <c r="B64" s="13"/>
      <c r="C64" s="13"/>
      <c r="D64" s="13"/>
      <c r="E64" s="13"/>
      <c r="F64" s="13"/>
      <c r="G64" s="13"/>
      <c r="H64" s="13"/>
      <c r="I64" s="14"/>
      <c r="J64" s="9"/>
    </row>
    <row r="65" spans="1:10" s="2" customFormat="1" ht="13.5" customHeight="1" x14ac:dyDescent="0.25">
      <c r="A65" s="14"/>
      <c r="B65" s="13"/>
      <c r="C65" s="13"/>
      <c r="D65" s="13"/>
      <c r="E65" s="13"/>
      <c r="F65" s="13"/>
      <c r="G65" s="13"/>
      <c r="H65" s="13"/>
      <c r="I65" s="14"/>
      <c r="J65" s="21"/>
    </row>
    <row r="66" spans="1:10" s="2" customFormat="1" ht="13.5" customHeight="1" x14ac:dyDescent="0.25">
      <c r="A66" s="14"/>
      <c r="B66" s="13"/>
      <c r="C66" s="13"/>
      <c r="D66" s="13"/>
      <c r="E66" s="13"/>
      <c r="F66" s="13"/>
      <c r="G66" s="13"/>
      <c r="H66" s="13"/>
      <c r="I66" s="14"/>
      <c r="J66" s="21"/>
    </row>
    <row r="67" spans="1:10" s="2" customFormat="1" ht="13.5" customHeight="1" x14ac:dyDescent="0.25">
      <c r="A67" s="13"/>
      <c r="B67" s="13"/>
      <c r="C67" s="13"/>
      <c r="D67" s="13"/>
      <c r="E67" s="13"/>
      <c r="F67" s="13"/>
      <c r="G67" s="13"/>
      <c r="H67" s="13"/>
      <c r="I67" s="14"/>
      <c r="J67" s="21"/>
    </row>
    <row r="68" spans="1:10" s="2" customFormat="1" ht="13.5" customHeight="1" x14ac:dyDescent="0.25">
      <c r="A68" s="14"/>
      <c r="B68" s="13"/>
      <c r="C68" s="13"/>
      <c r="D68" s="13"/>
      <c r="E68" s="13"/>
      <c r="F68" s="13"/>
      <c r="G68" s="13"/>
      <c r="H68" s="13"/>
      <c r="I68" s="14"/>
      <c r="J68" s="9"/>
    </row>
    <row r="69" spans="1:10" s="2" customFormat="1" ht="13.5" customHeight="1" x14ac:dyDescent="0.25">
      <c r="A69" s="14"/>
      <c r="B69" s="14"/>
      <c r="C69" s="14"/>
      <c r="D69" s="14"/>
      <c r="E69" s="14"/>
      <c r="F69" s="14"/>
      <c r="G69" s="14"/>
      <c r="H69" s="14"/>
      <c r="I69" s="14"/>
      <c r="J69" s="9"/>
    </row>
    <row r="70" spans="1:10" ht="13.5" customHeight="1" x14ac:dyDescent="0.25">
      <c r="A70" s="14"/>
      <c r="B70" s="14"/>
      <c r="C70" s="14"/>
      <c r="D70" s="14"/>
      <c r="E70" s="19"/>
      <c r="F70" s="19"/>
      <c r="G70" s="19"/>
      <c r="H70" s="19"/>
      <c r="I70" s="19"/>
    </row>
    <row r="71" spans="1:10" ht="13.5" customHeight="1" x14ac:dyDescent="0.3">
      <c r="A71" s="12"/>
      <c r="B71" s="14"/>
      <c r="C71" s="14"/>
      <c r="D71" s="14"/>
    </row>
    <row r="72" spans="1:10" ht="13.5" customHeight="1" x14ac:dyDescent="0.25">
      <c r="A72" s="13"/>
      <c r="B72" s="13"/>
      <c r="C72" s="13"/>
      <c r="D72" s="13"/>
      <c r="E72" s="13"/>
      <c r="F72" s="13"/>
      <c r="G72" s="13"/>
      <c r="H72" s="13"/>
      <c r="I72" s="13"/>
      <c r="J72" s="21"/>
    </row>
    <row r="73" spans="1:10" s="2" customFormat="1" ht="13.5" customHeight="1" x14ac:dyDescent="0.25">
      <c r="A73" s="14"/>
      <c r="B73" s="14"/>
      <c r="C73" s="14"/>
      <c r="D73" s="13"/>
      <c r="E73" s="13"/>
      <c r="F73" s="13"/>
      <c r="G73" s="14"/>
      <c r="H73" s="14"/>
      <c r="I73" s="14"/>
      <c r="J73" s="9"/>
    </row>
    <row r="74" spans="1:10" s="2" customFormat="1" ht="13.5" customHeight="1" x14ac:dyDescent="0.25">
      <c r="A74" s="16"/>
      <c r="B74" s="14"/>
      <c r="C74" s="14"/>
      <c r="D74" s="14"/>
      <c r="E74" s="14"/>
      <c r="F74" s="14"/>
      <c r="G74" s="14"/>
      <c r="H74" s="14"/>
      <c r="I74" s="14"/>
      <c r="J74" s="9"/>
    </row>
    <row r="75" spans="1:10" s="2" customFormat="1" ht="13.5" customHeight="1" x14ac:dyDescent="0.25">
      <c r="A75" s="16"/>
      <c r="B75" s="14"/>
      <c r="C75" s="14"/>
      <c r="D75" s="14"/>
      <c r="E75" s="14"/>
      <c r="F75" s="14"/>
      <c r="G75" s="14"/>
      <c r="H75" s="14"/>
      <c r="I75" s="14"/>
      <c r="J75" s="9"/>
    </row>
    <row r="76" spans="1:10" s="2" customFormat="1" ht="13.5" customHeight="1" x14ac:dyDescent="0.25">
      <c r="A76" s="16"/>
      <c r="B76" s="14"/>
      <c r="C76" s="14"/>
      <c r="D76" s="14"/>
      <c r="E76" s="14"/>
      <c r="F76" s="14"/>
      <c r="G76" s="14"/>
      <c r="H76" s="14"/>
      <c r="I76" s="14"/>
      <c r="J76" s="9"/>
    </row>
    <row r="77" spans="1:10" s="2" customFormat="1" ht="13.5" customHeight="1" x14ac:dyDescent="0.25">
      <c r="A77" s="16"/>
      <c r="B77" s="14"/>
      <c r="C77" s="14"/>
      <c r="D77" s="14"/>
      <c r="E77" s="14"/>
      <c r="F77" s="14"/>
      <c r="G77" s="14"/>
      <c r="H77" s="14"/>
      <c r="I77" s="14"/>
      <c r="J77" s="9"/>
    </row>
    <row r="78" spans="1:10" s="2" customFormat="1" ht="13.5" customHeight="1" x14ac:dyDescent="0.25">
      <c r="A78" s="16"/>
      <c r="B78" s="14"/>
      <c r="C78" s="14"/>
      <c r="D78" s="14"/>
      <c r="E78" s="14"/>
      <c r="F78" s="14"/>
      <c r="G78" s="14"/>
      <c r="H78" s="14"/>
      <c r="I78" s="14"/>
      <c r="J78" s="9"/>
    </row>
    <row r="79" spans="1:10" s="2" customFormat="1" ht="13.5" customHeight="1" x14ac:dyDescent="0.25">
      <c r="A79" s="16"/>
      <c r="B79" s="14"/>
      <c r="C79" s="14"/>
      <c r="D79" s="14"/>
      <c r="E79" s="14"/>
      <c r="F79" s="14"/>
      <c r="G79" s="14"/>
      <c r="H79" s="14"/>
      <c r="I79" s="14"/>
      <c r="J79" s="9"/>
    </row>
    <row r="80" spans="1:10" s="2" customFormat="1" ht="13.5" customHeight="1" x14ac:dyDescent="0.25">
      <c r="A80" s="16"/>
      <c r="B80" s="14"/>
      <c r="C80" s="14"/>
      <c r="D80" s="14"/>
      <c r="E80" s="14"/>
      <c r="F80" s="14"/>
      <c r="G80" s="14"/>
      <c r="H80" s="14"/>
      <c r="I80" s="14"/>
      <c r="J80" s="9"/>
    </row>
    <row r="81" spans="1:10" s="2" customFormat="1" ht="13.5" customHeight="1" x14ac:dyDescent="0.25">
      <c r="A81" s="16"/>
      <c r="B81" s="14"/>
      <c r="C81" s="14"/>
      <c r="D81" s="14"/>
      <c r="E81" s="14"/>
      <c r="F81" s="14"/>
      <c r="G81" s="14"/>
      <c r="H81" s="14"/>
      <c r="I81" s="14"/>
      <c r="J81" s="9"/>
    </row>
    <row r="82" spans="1:10" s="2" customFormat="1" ht="13.5" customHeight="1" x14ac:dyDescent="0.25">
      <c r="A82" s="16"/>
      <c r="B82" s="14"/>
      <c r="C82" s="14"/>
      <c r="D82" s="14"/>
      <c r="E82" s="14"/>
      <c r="F82" s="14"/>
      <c r="G82" s="14"/>
      <c r="H82" s="14"/>
      <c r="I82" s="14"/>
      <c r="J82" s="9"/>
    </row>
    <row r="83" spans="1:10" s="2" customFormat="1" ht="13.5" customHeight="1" x14ac:dyDescent="0.25">
      <c r="A83" s="16"/>
      <c r="B83" s="14"/>
      <c r="C83" s="14"/>
      <c r="D83" s="14"/>
      <c r="E83" s="14"/>
      <c r="F83" s="14"/>
      <c r="G83" s="14"/>
      <c r="H83" s="14"/>
      <c r="I83" s="14"/>
      <c r="J83" s="9"/>
    </row>
    <row r="84" spans="1:10" s="2" customFormat="1" ht="13.5" customHeight="1" x14ac:dyDescent="0.25">
      <c r="A84" s="16"/>
      <c r="B84" s="14"/>
      <c r="C84" s="14"/>
      <c r="D84" s="14"/>
      <c r="E84" s="14"/>
      <c r="F84" s="14"/>
      <c r="G84" s="14"/>
      <c r="H84" s="14"/>
      <c r="I84" s="14"/>
      <c r="J84" s="9"/>
    </row>
    <row r="85" spans="1:10" s="2" customFormat="1" ht="13.5" customHeight="1" x14ac:dyDescent="0.25">
      <c r="A85" s="16"/>
      <c r="B85" s="14"/>
      <c r="C85" s="14"/>
      <c r="D85" s="14"/>
      <c r="E85" s="14"/>
      <c r="F85" s="14"/>
      <c r="G85" s="14"/>
      <c r="H85" s="14"/>
      <c r="I85" s="14"/>
      <c r="J85" s="9"/>
    </row>
    <row r="86" spans="1:10" s="2" customFormat="1" ht="13.5" customHeight="1" x14ac:dyDescent="0.25">
      <c r="A86" s="16"/>
      <c r="B86" s="14"/>
      <c r="C86" s="14"/>
      <c r="D86" s="14"/>
      <c r="E86" s="14"/>
      <c r="F86" s="14"/>
      <c r="G86" s="14"/>
      <c r="H86" s="14"/>
      <c r="I86" s="14"/>
      <c r="J86" s="9"/>
    </row>
    <row r="87" spans="1:10" s="2" customFormat="1" ht="13.5" customHeight="1" x14ac:dyDescent="0.25">
      <c r="A87" s="16"/>
      <c r="B87" s="14"/>
      <c r="C87" s="14"/>
      <c r="D87" s="14"/>
      <c r="E87" s="14"/>
      <c r="F87" s="14"/>
      <c r="G87" s="14"/>
      <c r="H87" s="14"/>
      <c r="I87" s="14"/>
      <c r="J87" s="9"/>
    </row>
    <row r="88" spans="1:10" s="2" customFormat="1" ht="13.5" customHeight="1" x14ac:dyDescent="0.25">
      <c r="A88" s="16"/>
      <c r="B88" s="14"/>
      <c r="C88" s="14"/>
      <c r="D88" s="14"/>
      <c r="E88" s="14"/>
      <c r="F88" s="14"/>
      <c r="G88" s="14"/>
      <c r="H88" s="14"/>
      <c r="I88" s="14"/>
      <c r="J88" s="9"/>
    </row>
    <row r="89" spans="1:10" s="2" customFormat="1" ht="13.5" customHeight="1" x14ac:dyDescent="0.25">
      <c r="A89" s="16"/>
      <c r="B89" s="14"/>
      <c r="C89" s="14"/>
      <c r="D89" s="14"/>
      <c r="E89" s="14"/>
      <c r="F89" s="14"/>
      <c r="G89" s="14"/>
      <c r="H89" s="14"/>
      <c r="I89" s="14"/>
      <c r="J89" s="9"/>
    </row>
    <row r="90" spans="1:10" s="2" customFormat="1" ht="13.5" customHeight="1" x14ac:dyDescent="0.25">
      <c r="A90" s="16"/>
      <c r="B90" s="14"/>
      <c r="C90" s="14"/>
      <c r="D90" s="14"/>
      <c r="E90" s="14"/>
      <c r="F90" s="14"/>
      <c r="G90" s="14"/>
      <c r="H90" s="14"/>
      <c r="I90" s="14"/>
      <c r="J90" s="9"/>
    </row>
    <row r="91" spans="1:10" s="2" customFormat="1" ht="13.5" customHeight="1" x14ac:dyDescent="0.25">
      <c r="A91" s="16"/>
      <c r="B91" s="14"/>
      <c r="C91" s="14"/>
      <c r="D91" s="14"/>
      <c r="E91" s="14"/>
      <c r="F91" s="14"/>
      <c r="G91" s="14"/>
      <c r="H91" s="14"/>
      <c r="I91" s="14"/>
      <c r="J91" s="9"/>
    </row>
    <row r="92" spans="1:10" s="2" customFormat="1" ht="13.5" customHeight="1" x14ac:dyDescent="0.25">
      <c r="A92" s="16"/>
      <c r="B92" s="14"/>
      <c r="C92" s="14"/>
      <c r="D92" s="14"/>
      <c r="E92" s="14"/>
      <c r="F92" s="14"/>
      <c r="G92" s="14"/>
      <c r="H92" s="14"/>
      <c r="I92" s="14"/>
      <c r="J92" s="9"/>
    </row>
    <row r="93" spans="1:10" s="2" customFormat="1" ht="13.5" customHeight="1" x14ac:dyDescent="0.25">
      <c r="A93" s="16"/>
      <c r="B93" s="14"/>
      <c r="C93" s="14"/>
      <c r="D93" s="14"/>
      <c r="E93" s="14"/>
      <c r="F93" s="14"/>
      <c r="G93" s="14"/>
      <c r="H93" s="14"/>
      <c r="I93" s="14"/>
      <c r="J93" s="9"/>
    </row>
    <row r="94" spans="1:10" s="2" customFormat="1" ht="13.5" customHeight="1" x14ac:dyDescent="0.25">
      <c r="A94" s="16"/>
      <c r="B94" s="14"/>
      <c r="C94" s="14"/>
      <c r="D94" s="14"/>
      <c r="E94" s="14"/>
      <c r="F94" s="14"/>
      <c r="G94" s="14"/>
      <c r="H94" s="14"/>
      <c r="I94" s="14"/>
      <c r="J94" s="9"/>
    </row>
    <row r="95" spans="1:10" s="2" customFormat="1" ht="13.5" customHeight="1" x14ac:dyDescent="0.25">
      <c r="A95" s="16"/>
      <c r="B95" s="14"/>
      <c r="C95" s="14"/>
      <c r="D95" s="14"/>
      <c r="E95" s="14"/>
      <c r="F95" s="14"/>
      <c r="G95" s="14"/>
      <c r="H95" s="14"/>
      <c r="I95" s="14"/>
      <c r="J95" s="9"/>
    </row>
    <row r="96" spans="1:10" s="2" customFormat="1" ht="13.5" customHeight="1" x14ac:dyDescent="0.25">
      <c r="A96" s="16"/>
      <c r="B96" s="14"/>
      <c r="C96" s="14"/>
      <c r="D96" s="14"/>
      <c r="E96" s="14"/>
      <c r="F96" s="14"/>
      <c r="G96" s="14"/>
      <c r="H96" s="14"/>
      <c r="I96" s="14"/>
      <c r="J96" s="9"/>
    </row>
    <row r="97" spans="1:10" s="2" customFormat="1" ht="13.5" customHeight="1" x14ac:dyDescent="0.25">
      <c r="A97" s="16"/>
      <c r="B97" s="14"/>
      <c r="C97" s="14"/>
      <c r="D97" s="14"/>
      <c r="E97" s="14"/>
      <c r="F97" s="14"/>
      <c r="G97" s="14"/>
      <c r="H97" s="14"/>
      <c r="I97" s="14"/>
      <c r="J97" s="9"/>
    </row>
    <row r="98" spans="1:10" s="2" customFormat="1" ht="13.5" customHeight="1" x14ac:dyDescent="0.25">
      <c r="A98" s="16"/>
      <c r="B98" s="14"/>
      <c r="C98" s="14"/>
      <c r="D98" s="14"/>
      <c r="E98" s="14"/>
      <c r="F98" s="14"/>
      <c r="G98" s="14"/>
      <c r="H98" s="14"/>
      <c r="I98" s="14"/>
      <c r="J98" s="9"/>
    </row>
    <row r="99" spans="1:10" s="2" customFormat="1" ht="13.5" customHeight="1" x14ac:dyDescent="0.25">
      <c r="A99" s="13"/>
      <c r="B99" s="14"/>
      <c r="C99" s="14"/>
      <c r="D99" s="14"/>
      <c r="E99" s="14"/>
      <c r="F99" s="14"/>
      <c r="G99" s="14"/>
      <c r="H99" s="14"/>
      <c r="I99" s="14"/>
      <c r="J99" s="9"/>
    </row>
    <row r="100" spans="1:10" s="2" customFormat="1" ht="13.5" customHeight="1" x14ac:dyDescent="0.25">
      <c r="A100" s="13"/>
      <c r="B100" s="14"/>
      <c r="C100" s="14"/>
      <c r="D100" s="14"/>
      <c r="E100" s="14"/>
      <c r="F100" s="14"/>
      <c r="G100" s="14"/>
      <c r="H100" s="14"/>
      <c r="I100" s="14"/>
      <c r="J100" s="9"/>
    </row>
    <row r="101" spans="1:10" ht="13.5" customHeight="1" x14ac:dyDescent="0.3">
      <c r="A101" s="12"/>
      <c r="B101" s="14"/>
      <c r="C101" s="14"/>
      <c r="D101" s="14"/>
    </row>
    <row r="102" spans="1:10" ht="13.5" customHeight="1" x14ac:dyDescent="0.25">
      <c r="A102" s="13"/>
      <c r="B102" s="13"/>
      <c r="C102" s="13"/>
      <c r="D102" s="13"/>
      <c r="E102" s="13"/>
      <c r="F102" s="13"/>
      <c r="G102" s="13"/>
      <c r="H102" s="13"/>
      <c r="I102" s="13"/>
      <c r="J102" s="21"/>
    </row>
    <row r="103" spans="1:10" s="2" customFormat="1" ht="13.5" customHeight="1" x14ac:dyDescent="0.25">
      <c r="A103" s="14"/>
      <c r="B103" s="14"/>
      <c r="C103" s="14"/>
      <c r="D103" s="13"/>
      <c r="E103" s="13"/>
      <c r="F103" s="13"/>
      <c r="G103" s="14"/>
      <c r="H103" s="14"/>
      <c r="I103" s="14"/>
      <c r="J103" s="9"/>
    </row>
    <row r="104" spans="1:10" s="2" customFormat="1" ht="13.5" customHeight="1" x14ac:dyDescent="0.25">
      <c r="A104" s="14"/>
      <c r="B104" s="16"/>
      <c r="C104" s="16"/>
      <c r="D104" s="16"/>
      <c r="E104" s="16"/>
      <c r="F104" s="16"/>
      <c r="G104" s="16"/>
      <c r="H104" s="16"/>
      <c r="I104" s="16"/>
      <c r="J104" s="9"/>
    </row>
    <row r="105" spans="1:10" s="2" customFormat="1" ht="13.5" customHeight="1" x14ac:dyDescent="0.25">
      <c r="A105" s="14"/>
      <c r="B105" s="16"/>
      <c r="C105" s="16"/>
      <c r="D105" s="16"/>
      <c r="E105" s="16"/>
      <c r="F105" s="16"/>
      <c r="G105" s="16"/>
      <c r="H105" s="16"/>
      <c r="I105" s="16"/>
      <c r="J105" s="9"/>
    </row>
    <row r="106" spans="1:10" s="2" customFormat="1" ht="13.5" customHeight="1" x14ac:dyDescent="0.25">
      <c r="A106" s="14"/>
      <c r="B106" s="16"/>
      <c r="C106" s="16"/>
      <c r="D106" s="16"/>
      <c r="E106" s="16"/>
      <c r="F106" s="16"/>
      <c r="G106" s="16"/>
      <c r="H106" s="16"/>
      <c r="I106" s="16"/>
      <c r="J106" s="9"/>
    </row>
    <row r="107" spans="1:10" s="2" customFormat="1" ht="13.5" customHeight="1" x14ac:dyDescent="0.25">
      <c r="A107" s="14"/>
      <c r="B107" s="16"/>
      <c r="C107" s="16"/>
      <c r="D107" s="16"/>
      <c r="E107" s="16"/>
      <c r="F107" s="16"/>
      <c r="G107" s="16"/>
      <c r="H107" s="16"/>
      <c r="I107" s="16"/>
      <c r="J107" s="9"/>
    </row>
    <row r="108" spans="1:10" s="2" customFormat="1" ht="13.5" customHeight="1" x14ac:dyDescent="0.25">
      <c r="A108" s="14"/>
      <c r="B108" s="16"/>
      <c r="C108" s="16"/>
      <c r="D108" s="16"/>
      <c r="E108" s="16"/>
      <c r="F108" s="16"/>
      <c r="G108" s="16"/>
      <c r="H108" s="16"/>
      <c r="I108" s="16"/>
      <c r="J108" s="9"/>
    </row>
    <row r="109" spans="1:10" s="2" customFormat="1" ht="13.5" customHeight="1" x14ac:dyDescent="0.25">
      <c r="A109" s="14"/>
      <c r="B109" s="16"/>
      <c r="C109" s="16"/>
      <c r="D109" s="16"/>
      <c r="E109" s="16"/>
      <c r="F109" s="16"/>
      <c r="G109" s="16"/>
      <c r="H109" s="16"/>
      <c r="I109" s="16"/>
      <c r="J109" s="9"/>
    </row>
    <row r="110" spans="1:10" s="2" customFormat="1" ht="13.5" customHeight="1" x14ac:dyDescent="0.25">
      <c r="A110" s="14"/>
      <c r="B110" s="16"/>
      <c r="C110" s="16"/>
      <c r="D110" s="16"/>
      <c r="E110" s="16"/>
      <c r="F110" s="16"/>
      <c r="G110" s="16"/>
      <c r="H110" s="16"/>
      <c r="I110" s="16"/>
      <c r="J110" s="9"/>
    </row>
    <row r="111" spans="1:10" s="2" customFormat="1" ht="13.5" customHeight="1" x14ac:dyDescent="0.25">
      <c r="A111" s="14"/>
      <c r="B111" s="16"/>
      <c r="C111" s="16"/>
      <c r="D111" s="16"/>
      <c r="E111" s="16"/>
      <c r="F111" s="16"/>
      <c r="G111" s="16"/>
      <c r="H111" s="16"/>
      <c r="I111" s="16"/>
      <c r="J111" s="9"/>
    </row>
    <row r="112" spans="1:10" s="2" customFormat="1" ht="13.5" customHeight="1" x14ac:dyDescent="0.25">
      <c r="A112" s="14"/>
      <c r="B112" s="16"/>
      <c r="C112" s="16"/>
      <c r="D112" s="16"/>
      <c r="E112" s="16"/>
      <c r="F112" s="16"/>
      <c r="G112" s="16"/>
      <c r="H112" s="16"/>
      <c r="I112" s="16"/>
      <c r="J112" s="9"/>
    </row>
    <row r="113" spans="1:10" s="2" customFormat="1" ht="13.5" customHeight="1" x14ac:dyDescent="0.25">
      <c r="A113" s="14"/>
      <c r="B113" s="16"/>
      <c r="C113" s="16"/>
      <c r="D113" s="16"/>
      <c r="E113" s="16"/>
      <c r="F113" s="16"/>
      <c r="G113" s="16"/>
      <c r="H113" s="16"/>
      <c r="I113" s="16"/>
      <c r="J113" s="9"/>
    </row>
    <row r="114" spans="1:10" s="2" customFormat="1" ht="13.5" customHeight="1" x14ac:dyDescent="0.25">
      <c r="A114" s="14"/>
      <c r="B114" s="16"/>
      <c r="C114" s="16"/>
      <c r="D114" s="16"/>
      <c r="E114" s="16"/>
      <c r="F114" s="16"/>
      <c r="G114" s="16"/>
      <c r="H114" s="16"/>
      <c r="I114" s="16"/>
      <c r="J114" s="9"/>
    </row>
    <row r="115" spans="1:10" s="2" customFormat="1" ht="13.5" customHeight="1" x14ac:dyDescent="0.25">
      <c r="A115" s="14"/>
      <c r="B115" s="16"/>
      <c r="C115" s="16"/>
      <c r="D115" s="16"/>
      <c r="E115" s="16"/>
      <c r="F115" s="16"/>
      <c r="G115" s="16"/>
      <c r="H115" s="16"/>
      <c r="I115" s="16"/>
      <c r="J115" s="9"/>
    </row>
    <row r="116" spans="1:10" s="2" customFormat="1" ht="13.5" customHeight="1" x14ac:dyDescent="0.25">
      <c r="A116" s="14"/>
      <c r="B116" s="16"/>
      <c r="C116" s="16"/>
      <c r="D116" s="16"/>
      <c r="E116" s="16"/>
      <c r="F116" s="16"/>
      <c r="G116" s="16"/>
      <c r="H116" s="16"/>
      <c r="I116" s="16"/>
      <c r="J116" s="9"/>
    </row>
    <row r="117" spans="1:10" s="2" customFormat="1" ht="13.5" customHeight="1" x14ac:dyDescent="0.35">
      <c r="A117" s="17"/>
      <c r="B117" s="16"/>
      <c r="C117" s="16"/>
      <c r="D117" s="16"/>
      <c r="E117" s="16"/>
      <c r="F117" s="16"/>
      <c r="G117" s="16"/>
      <c r="H117" s="16"/>
      <c r="I117" s="16"/>
      <c r="J117" s="9"/>
    </row>
    <row r="118" spans="1:10" s="2" customFormat="1" ht="13.5" customHeight="1" x14ac:dyDescent="0.25">
      <c r="A118" s="14"/>
      <c r="B118" s="16"/>
      <c r="C118" s="16"/>
      <c r="D118" s="16"/>
      <c r="E118" s="16"/>
      <c r="F118" s="16"/>
      <c r="G118" s="16"/>
      <c r="H118" s="16"/>
      <c r="I118" s="16"/>
      <c r="J118" s="9"/>
    </row>
    <row r="119" spans="1:10" s="2" customFormat="1" ht="13.5" customHeight="1" x14ac:dyDescent="0.25">
      <c r="A119" s="14"/>
      <c r="B119" s="16"/>
      <c r="C119" s="16"/>
      <c r="D119" s="16"/>
      <c r="E119" s="16"/>
      <c r="F119" s="16"/>
      <c r="G119" s="16"/>
      <c r="H119" s="16"/>
      <c r="I119" s="16"/>
      <c r="J119" s="9"/>
    </row>
    <row r="120" spans="1:10" s="2" customFormat="1" ht="13.5" customHeight="1" x14ac:dyDescent="0.25">
      <c r="A120" s="14"/>
      <c r="B120" s="16"/>
      <c r="C120" s="16"/>
      <c r="D120" s="16"/>
      <c r="E120" s="16"/>
      <c r="F120" s="16"/>
      <c r="G120" s="16"/>
      <c r="H120" s="16"/>
      <c r="I120" s="16"/>
      <c r="J120" s="9"/>
    </row>
    <row r="121" spans="1:10" s="2" customFormat="1" ht="13.5" customHeight="1" x14ac:dyDescent="0.25">
      <c r="A121" s="14"/>
      <c r="B121" s="16"/>
      <c r="C121" s="16"/>
      <c r="D121" s="16"/>
      <c r="E121" s="16"/>
      <c r="F121" s="16"/>
      <c r="G121" s="16"/>
      <c r="H121" s="16"/>
      <c r="I121" s="16"/>
      <c r="J121" s="9"/>
    </row>
    <row r="122" spans="1:10" s="2" customFormat="1" ht="13.5" customHeight="1" x14ac:dyDescent="0.25">
      <c r="A122" s="14"/>
      <c r="B122" s="16"/>
      <c r="C122" s="16"/>
      <c r="D122" s="16"/>
      <c r="E122" s="16"/>
      <c r="F122" s="16"/>
      <c r="G122" s="16"/>
      <c r="H122" s="16"/>
      <c r="I122" s="16"/>
      <c r="J122" s="9"/>
    </row>
    <row r="123" spans="1:10" s="2" customFormat="1" ht="13.5" customHeight="1" x14ac:dyDescent="0.25">
      <c r="A123" s="14"/>
      <c r="B123" s="16"/>
      <c r="C123" s="16"/>
      <c r="D123" s="16"/>
      <c r="E123" s="16"/>
      <c r="F123" s="16"/>
      <c r="G123" s="16"/>
      <c r="H123" s="16"/>
      <c r="I123" s="16"/>
      <c r="J123" s="9"/>
    </row>
    <row r="124" spans="1:10" s="2" customFormat="1" x14ac:dyDescent="0.25">
      <c r="A124" s="14"/>
      <c r="B124" s="16"/>
      <c r="C124" s="16"/>
      <c r="D124" s="16"/>
      <c r="E124" s="16"/>
      <c r="F124" s="16"/>
      <c r="G124" s="16"/>
      <c r="H124" s="16"/>
      <c r="I124" s="16"/>
      <c r="J124" s="9"/>
    </row>
    <row r="125" spans="1:10" s="2" customFormat="1" x14ac:dyDescent="0.25">
      <c r="A125" s="14"/>
      <c r="B125" s="16"/>
      <c r="C125" s="16"/>
      <c r="D125" s="16"/>
      <c r="E125" s="16"/>
      <c r="F125" s="16"/>
      <c r="G125" s="16"/>
      <c r="H125" s="16"/>
      <c r="I125" s="16"/>
      <c r="J125" s="9"/>
    </row>
    <row r="126" spans="1:10" s="2" customFormat="1" x14ac:dyDescent="0.25">
      <c r="A126" s="14"/>
      <c r="B126" s="16"/>
      <c r="C126" s="16"/>
      <c r="D126" s="16"/>
      <c r="E126" s="16"/>
      <c r="F126" s="16"/>
      <c r="G126" s="16"/>
      <c r="H126" s="16"/>
      <c r="I126" s="16"/>
      <c r="J126" s="9"/>
    </row>
    <row r="127" spans="1:10" s="2" customFormat="1" x14ac:dyDescent="0.25">
      <c r="A127" s="14"/>
      <c r="B127" s="16"/>
      <c r="C127" s="16"/>
      <c r="D127" s="16"/>
      <c r="E127" s="16"/>
      <c r="F127" s="16"/>
      <c r="G127" s="16"/>
      <c r="H127" s="16"/>
      <c r="I127" s="16"/>
      <c r="J127" s="9"/>
    </row>
    <row r="128" spans="1:10" s="2" customFormat="1" x14ac:dyDescent="0.25">
      <c r="A128" s="13"/>
      <c r="B128" s="14"/>
      <c r="C128" s="14"/>
      <c r="D128" s="14"/>
      <c r="E128" s="14"/>
      <c r="F128" s="14"/>
      <c r="G128" s="14"/>
      <c r="H128" s="14"/>
      <c r="I128" s="14"/>
      <c r="J128" s="9"/>
    </row>
    <row r="129" spans="1:11" s="2" customFormat="1" x14ac:dyDescent="0.25">
      <c r="A129" s="13"/>
      <c r="B129" s="14"/>
      <c r="C129" s="14"/>
      <c r="D129" s="14"/>
      <c r="E129" s="14"/>
      <c r="F129" s="14"/>
      <c r="G129" s="14"/>
      <c r="H129" s="14"/>
      <c r="I129" s="14"/>
      <c r="J129" s="9"/>
    </row>
    <row r="130" spans="1:11" s="2" customFormat="1" x14ac:dyDescent="0.25">
      <c r="A130" s="16"/>
      <c r="B130" s="16"/>
      <c r="C130" s="16"/>
      <c r="D130" s="16"/>
      <c r="E130" s="16"/>
      <c r="F130" s="16"/>
      <c r="G130" s="16"/>
      <c r="H130" s="16"/>
      <c r="I130" s="16"/>
      <c r="J130" s="9"/>
      <c r="K130" s="1"/>
    </row>
    <row r="131" spans="1:11" s="2" customFormat="1" x14ac:dyDescent="0.25">
      <c r="A131" s="16"/>
      <c r="B131" s="16"/>
      <c r="C131" s="16"/>
      <c r="D131" s="16"/>
      <c r="E131" s="16"/>
      <c r="F131" s="16"/>
      <c r="G131" s="16"/>
      <c r="H131" s="16"/>
      <c r="I131" s="16"/>
      <c r="J131" s="9"/>
      <c r="K131" s="1"/>
    </row>
    <row r="132" spans="1:11" s="2" customFormat="1" x14ac:dyDescent="0.25">
      <c r="A132" s="16"/>
      <c r="B132" s="16"/>
      <c r="C132" s="16"/>
      <c r="D132" s="16"/>
      <c r="E132" s="16"/>
      <c r="F132" s="16"/>
      <c r="G132" s="16"/>
      <c r="H132" s="16"/>
      <c r="I132" s="16"/>
      <c r="J132" s="9"/>
      <c r="K132" s="1"/>
    </row>
    <row r="133" spans="1:11" s="2" customFormat="1" x14ac:dyDescent="0.25">
      <c r="A133" s="16"/>
      <c r="B133" s="16"/>
      <c r="C133" s="16"/>
      <c r="D133" s="16"/>
      <c r="E133" s="16"/>
      <c r="F133" s="16"/>
      <c r="G133" s="16"/>
      <c r="H133" s="16"/>
      <c r="I133" s="16"/>
      <c r="J133" s="9"/>
      <c r="K133" s="1"/>
    </row>
    <row r="134" spans="1:11" s="2" customFormat="1" x14ac:dyDescent="0.25">
      <c r="A134" s="16"/>
      <c r="B134" s="16"/>
      <c r="C134" s="16"/>
      <c r="D134" s="16"/>
      <c r="E134" s="16"/>
      <c r="F134" s="16"/>
      <c r="G134" s="16"/>
      <c r="H134" s="16"/>
      <c r="I134" s="16"/>
      <c r="J134" s="9"/>
      <c r="K134" s="1"/>
    </row>
    <row r="135" spans="1:11" s="2" customFormat="1" x14ac:dyDescent="0.25">
      <c r="A135" s="16"/>
      <c r="B135" s="16"/>
      <c r="C135" s="16"/>
      <c r="D135" s="16"/>
      <c r="E135" s="16"/>
      <c r="F135" s="16"/>
      <c r="G135" s="16"/>
      <c r="H135" s="16"/>
      <c r="I135" s="16"/>
      <c r="J135" s="9"/>
      <c r="K135" s="1"/>
    </row>
    <row r="136" spans="1:11" s="2" customFormat="1" x14ac:dyDescent="0.25">
      <c r="A136" s="16"/>
      <c r="B136" s="16"/>
      <c r="C136" s="16"/>
      <c r="D136" s="16"/>
      <c r="E136" s="16"/>
      <c r="F136" s="16"/>
      <c r="G136" s="16"/>
      <c r="H136" s="16"/>
      <c r="I136" s="16"/>
      <c r="J136" s="9"/>
      <c r="K136" s="1"/>
    </row>
    <row r="137" spans="1:11" s="2" customFormat="1" x14ac:dyDescent="0.25">
      <c r="A137" s="16"/>
      <c r="B137" s="16"/>
      <c r="C137" s="16"/>
      <c r="D137" s="16"/>
      <c r="E137" s="16"/>
      <c r="F137" s="16"/>
      <c r="G137" s="16"/>
      <c r="H137" s="16"/>
      <c r="I137" s="16"/>
      <c r="J137" s="9"/>
      <c r="K137" s="1"/>
    </row>
    <row r="138" spans="1:11" s="2" customFormat="1" x14ac:dyDescent="0.25">
      <c r="A138" s="16"/>
      <c r="B138" s="16"/>
      <c r="C138" s="16"/>
      <c r="D138" s="16"/>
      <c r="E138" s="16"/>
      <c r="F138" s="16"/>
      <c r="G138" s="16"/>
      <c r="H138" s="16"/>
      <c r="I138" s="16"/>
      <c r="J138" s="9"/>
      <c r="K138" s="1"/>
    </row>
    <row r="139" spans="1:11" s="2" customFormat="1" x14ac:dyDescent="0.25">
      <c r="A139" s="16"/>
      <c r="B139" s="16"/>
      <c r="C139" s="16"/>
      <c r="D139" s="16"/>
      <c r="E139" s="16"/>
      <c r="F139" s="16"/>
      <c r="G139" s="16"/>
      <c r="H139" s="16"/>
      <c r="I139" s="16"/>
      <c r="J139" s="9"/>
      <c r="K139" s="1"/>
    </row>
    <row r="140" spans="1:11" s="2" customFormat="1" x14ac:dyDescent="0.25">
      <c r="A140" s="16"/>
      <c r="B140" s="16"/>
      <c r="C140" s="16"/>
      <c r="D140" s="16"/>
      <c r="E140" s="16"/>
      <c r="F140" s="16"/>
      <c r="G140" s="16"/>
      <c r="H140" s="16"/>
      <c r="I140" s="16"/>
      <c r="J140" s="9"/>
      <c r="K140" s="1"/>
    </row>
    <row r="141" spans="1:11" s="2" customFormat="1" x14ac:dyDescent="0.25">
      <c r="A141" s="16"/>
      <c r="B141" s="16"/>
      <c r="C141" s="16"/>
      <c r="D141" s="16"/>
      <c r="E141" s="16"/>
      <c r="F141" s="16"/>
      <c r="G141" s="16"/>
      <c r="H141" s="16"/>
      <c r="I141" s="16"/>
      <c r="J141" s="9"/>
      <c r="K141" s="1"/>
    </row>
    <row r="142" spans="1:11" s="2" customFormat="1" x14ac:dyDescent="0.25">
      <c r="A142" s="16"/>
      <c r="B142" s="16"/>
      <c r="C142" s="16"/>
      <c r="D142" s="16"/>
      <c r="E142" s="16"/>
      <c r="F142" s="16"/>
      <c r="G142" s="16"/>
      <c r="H142" s="16"/>
      <c r="I142" s="16"/>
      <c r="J142" s="9"/>
      <c r="K142" s="1"/>
    </row>
    <row r="143" spans="1:11" s="2" customFormat="1" x14ac:dyDescent="0.25">
      <c r="A143" s="16"/>
      <c r="B143" s="16"/>
      <c r="C143" s="16"/>
      <c r="D143" s="16"/>
      <c r="E143" s="16"/>
      <c r="F143" s="16"/>
      <c r="G143" s="16"/>
      <c r="H143" s="16"/>
      <c r="I143" s="16"/>
      <c r="J143" s="9"/>
      <c r="K143" s="1"/>
    </row>
    <row r="144" spans="1:11" s="2" customFormat="1" x14ac:dyDescent="0.25">
      <c r="A144" s="16"/>
      <c r="B144" s="16"/>
      <c r="C144" s="16"/>
      <c r="D144" s="16"/>
      <c r="E144" s="16"/>
      <c r="F144" s="16"/>
      <c r="G144" s="16"/>
      <c r="H144" s="16"/>
      <c r="I144" s="16"/>
      <c r="J144" s="9"/>
      <c r="K144" s="1"/>
    </row>
    <row r="145" spans="1:11" s="2" customFormat="1" x14ac:dyDescent="0.25">
      <c r="A145" s="16"/>
      <c r="B145" s="16"/>
      <c r="C145" s="16"/>
      <c r="D145" s="16"/>
      <c r="E145" s="16"/>
      <c r="F145" s="16"/>
      <c r="G145" s="16"/>
      <c r="H145" s="16"/>
      <c r="I145" s="16"/>
      <c r="J145" s="9"/>
      <c r="K145" s="1"/>
    </row>
    <row r="146" spans="1:11" s="2" customFormat="1" x14ac:dyDescent="0.25">
      <c r="A146" s="16"/>
      <c r="B146" s="16"/>
      <c r="C146" s="16"/>
      <c r="D146" s="16"/>
      <c r="E146" s="16"/>
      <c r="F146" s="16"/>
      <c r="G146" s="16"/>
      <c r="H146" s="16"/>
      <c r="I146" s="16"/>
      <c r="J146" s="9"/>
      <c r="K146" s="1"/>
    </row>
    <row r="147" spans="1:11" s="2" customFormat="1" x14ac:dyDescent="0.25">
      <c r="A147" s="16"/>
      <c r="B147" s="16"/>
      <c r="C147" s="16"/>
      <c r="D147" s="16"/>
      <c r="E147" s="16"/>
      <c r="F147" s="16"/>
      <c r="G147" s="16"/>
      <c r="H147" s="16"/>
      <c r="I147" s="16"/>
      <c r="J147" s="9"/>
      <c r="K147" s="1"/>
    </row>
    <row r="148" spans="1:11" s="2" customFormat="1" x14ac:dyDescent="0.25">
      <c r="A148" s="16"/>
      <c r="B148" s="16"/>
      <c r="C148" s="16"/>
      <c r="D148" s="16"/>
      <c r="E148" s="16"/>
      <c r="F148" s="16"/>
      <c r="G148" s="16"/>
      <c r="H148" s="16"/>
      <c r="I148" s="16"/>
      <c r="J148" s="9"/>
      <c r="K148" s="1"/>
    </row>
    <row r="149" spans="1:11" s="2" customFormat="1" x14ac:dyDescent="0.25">
      <c r="A149" s="16"/>
      <c r="B149" s="16"/>
      <c r="C149" s="16"/>
      <c r="D149" s="16"/>
      <c r="E149" s="16"/>
      <c r="F149" s="16"/>
      <c r="G149" s="16"/>
      <c r="H149" s="16"/>
      <c r="I149" s="16"/>
      <c r="J149" s="9"/>
      <c r="K149" s="1"/>
    </row>
  </sheetData>
  <phoneticPr fontId="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48"/>
  <sheetViews>
    <sheetView zoomScale="81" zoomScaleNormal="81" workbookViewId="0">
      <selection activeCell="F20" sqref="F20"/>
    </sheetView>
  </sheetViews>
  <sheetFormatPr defaultColWidth="11.36328125" defaultRowHeight="12.5" x14ac:dyDescent="0.25"/>
  <cols>
    <col min="1" max="1" width="5.7265625" style="1" bestFit="1" customWidth="1"/>
    <col min="2" max="2" width="12.7265625" style="16" customWidth="1"/>
    <col min="3" max="3" width="12.81640625" style="16" customWidth="1"/>
    <col min="4" max="4" width="13" style="16" customWidth="1"/>
    <col min="5" max="5" width="13.08984375" style="16" customWidth="1"/>
    <col min="6" max="6" width="7.08984375" style="16" customWidth="1"/>
    <col min="7" max="7" width="177.6328125" style="1" hidden="1" customWidth="1"/>
    <col min="8" max="16384" width="11.36328125" style="1"/>
  </cols>
  <sheetData>
    <row r="1" spans="1:11" s="33" customFormat="1" ht="14.15" customHeight="1" thickBot="1" x14ac:dyDescent="0.35">
      <c r="A1" s="76" t="s">
        <v>65</v>
      </c>
      <c r="B1" s="78"/>
      <c r="C1" s="102"/>
      <c r="D1" s="79"/>
      <c r="E1" s="92"/>
      <c r="F1" s="92"/>
      <c r="G1" s="93"/>
      <c r="H1" s="94"/>
      <c r="I1" s="94"/>
      <c r="J1" s="94"/>
      <c r="K1" s="94"/>
    </row>
    <row r="2" spans="1:11" s="110" customFormat="1" ht="14.15" customHeight="1" x14ac:dyDescent="0.3">
      <c r="A2" s="124" t="s">
        <v>16</v>
      </c>
      <c r="B2" s="106" t="s">
        <v>52</v>
      </c>
      <c r="C2" s="106" t="s">
        <v>4</v>
      </c>
      <c r="D2" s="106" t="s">
        <v>5</v>
      </c>
      <c r="E2" s="106" t="s">
        <v>53</v>
      </c>
      <c r="F2" s="106" t="s">
        <v>19</v>
      </c>
      <c r="G2" s="107" t="s">
        <v>20</v>
      </c>
      <c r="H2" s="109" t="s">
        <v>15</v>
      </c>
      <c r="I2" s="109"/>
      <c r="J2" s="109"/>
      <c r="K2" s="109"/>
    </row>
    <row r="3" spans="1:11" s="33" customFormat="1" ht="14.15" customHeight="1" thickBot="1" x14ac:dyDescent="0.35">
      <c r="A3" s="162"/>
      <c r="B3" s="144">
        <v>22</v>
      </c>
      <c r="C3" s="144">
        <v>17</v>
      </c>
      <c r="D3" s="144">
        <v>8</v>
      </c>
      <c r="E3" s="144">
        <v>5</v>
      </c>
      <c r="F3" s="144">
        <f>SUM(B3:E3)</f>
        <v>52</v>
      </c>
      <c r="G3" s="146"/>
      <c r="H3" s="94"/>
      <c r="I3" s="94"/>
      <c r="J3" s="94"/>
      <c r="K3" s="94"/>
    </row>
    <row r="4" spans="1:11" s="109" customFormat="1" ht="14.15" customHeight="1" thickBot="1" x14ac:dyDescent="0.35">
      <c r="A4" s="166" t="s">
        <v>104</v>
      </c>
      <c r="B4" s="167">
        <v>22</v>
      </c>
      <c r="C4" s="167">
        <v>17</v>
      </c>
      <c r="D4" s="169">
        <v>7</v>
      </c>
      <c r="E4" s="167">
        <v>5</v>
      </c>
      <c r="F4" s="106">
        <f>SUM(B4:E4)</f>
        <v>51</v>
      </c>
      <c r="G4" s="109" t="s">
        <v>165</v>
      </c>
      <c r="H4" s="109">
        <f>((F4/52)*100)</f>
        <v>98.076923076923066</v>
      </c>
    </row>
    <row r="5" spans="1:11" s="36" customFormat="1" ht="14.15" customHeight="1" thickBot="1" x14ac:dyDescent="0.35">
      <c r="A5" s="34" t="s">
        <v>103</v>
      </c>
      <c r="B5" s="46">
        <v>22</v>
      </c>
      <c r="C5" s="46">
        <v>17</v>
      </c>
      <c r="D5" s="46">
        <v>8</v>
      </c>
      <c r="E5" s="46">
        <v>5</v>
      </c>
      <c r="F5" s="106">
        <f t="shared" ref="F5:F32" si="0">SUM(B5:E5)</f>
        <v>52</v>
      </c>
      <c r="H5" s="109">
        <f t="shared" ref="H5:H32" si="1">((F5/52)*100)</f>
        <v>100</v>
      </c>
    </row>
    <row r="6" spans="1:11" s="36" customFormat="1" ht="14.15" customHeight="1" thickBot="1" x14ac:dyDescent="0.35">
      <c r="A6" s="34" t="s">
        <v>198</v>
      </c>
      <c r="B6" s="46">
        <v>17</v>
      </c>
      <c r="C6" s="46">
        <v>12</v>
      </c>
      <c r="D6" s="46">
        <v>4</v>
      </c>
      <c r="E6" s="46">
        <v>5</v>
      </c>
      <c r="F6" s="106">
        <f t="shared" si="0"/>
        <v>38</v>
      </c>
      <c r="G6" s="36" t="s">
        <v>173</v>
      </c>
      <c r="H6" s="109">
        <f t="shared" si="1"/>
        <v>73.076923076923066</v>
      </c>
    </row>
    <row r="7" spans="1:11" s="36" customFormat="1" ht="13.5" customHeight="1" thickBot="1" x14ac:dyDescent="0.35">
      <c r="A7" s="34" t="s">
        <v>96</v>
      </c>
      <c r="B7" s="46">
        <v>22</v>
      </c>
      <c r="C7" s="46">
        <v>17</v>
      </c>
      <c r="D7" s="46">
        <v>8</v>
      </c>
      <c r="E7" s="46">
        <v>5</v>
      </c>
      <c r="F7" s="106">
        <f t="shared" si="0"/>
        <v>52</v>
      </c>
      <c r="H7" s="109">
        <f t="shared" si="1"/>
        <v>100</v>
      </c>
    </row>
    <row r="8" spans="1:11" s="36" customFormat="1" ht="14.15" customHeight="1" thickBot="1" x14ac:dyDescent="0.35">
      <c r="A8" s="34"/>
      <c r="B8" s="46">
        <v>19</v>
      </c>
      <c r="C8" s="46">
        <v>14</v>
      </c>
      <c r="D8" s="46">
        <v>4</v>
      </c>
      <c r="E8" s="46">
        <v>5</v>
      </c>
      <c r="F8" s="106">
        <f t="shared" si="0"/>
        <v>42</v>
      </c>
      <c r="G8" s="36" t="s">
        <v>170</v>
      </c>
      <c r="H8" s="109">
        <f t="shared" si="1"/>
        <v>80.769230769230774</v>
      </c>
    </row>
    <row r="9" spans="1:11" s="36" customFormat="1" ht="13.5" customHeight="1" thickBot="1" x14ac:dyDescent="0.35">
      <c r="A9" s="34" t="s">
        <v>84</v>
      </c>
      <c r="B9" s="46">
        <v>22</v>
      </c>
      <c r="C9" s="46">
        <v>17</v>
      </c>
      <c r="D9" s="46">
        <v>8</v>
      </c>
      <c r="E9" s="46">
        <v>5</v>
      </c>
      <c r="F9" s="106">
        <f t="shared" si="0"/>
        <v>52</v>
      </c>
      <c r="H9" s="109">
        <f t="shared" si="1"/>
        <v>100</v>
      </c>
    </row>
    <row r="10" spans="1:11" s="36" customFormat="1" ht="14.15" customHeight="1" thickBot="1" x14ac:dyDescent="0.35">
      <c r="A10" s="34"/>
      <c r="B10" s="46">
        <v>0</v>
      </c>
      <c r="C10" s="46">
        <v>0</v>
      </c>
      <c r="D10" s="46">
        <v>4</v>
      </c>
      <c r="E10" s="46">
        <v>4</v>
      </c>
      <c r="F10" s="106">
        <f t="shared" si="0"/>
        <v>8</v>
      </c>
      <c r="G10" s="36" t="s">
        <v>174</v>
      </c>
      <c r="H10" s="109">
        <f t="shared" si="1"/>
        <v>15.384615384615385</v>
      </c>
    </row>
    <row r="11" spans="1:11" s="36" customFormat="1" ht="14.15" customHeight="1" thickBot="1" x14ac:dyDescent="0.35">
      <c r="A11" s="34" t="s">
        <v>89</v>
      </c>
      <c r="B11" s="46"/>
      <c r="C11" s="46"/>
      <c r="D11" s="46"/>
      <c r="E11" s="46"/>
      <c r="F11" s="106">
        <f t="shared" si="0"/>
        <v>0</v>
      </c>
      <c r="H11" s="109">
        <f t="shared" si="1"/>
        <v>0</v>
      </c>
    </row>
    <row r="12" spans="1:11" s="36" customFormat="1" ht="14.5" thickBot="1" x14ac:dyDescent="0.35">
      <c r="A12" s="34" t="s">
        <v>100</v>
      </c>
      <c r="B12" s="46">
        <v>22</v>
      </c>
      <c r="C12" s="46">
        <v>17</v>
      </c>
      <c r="D12" s="46">
        <v>8</v>
      </c>
      <c r="E12" s="46">
        <v>5</v>
      </c>
      <c r="F12" s="106">
        <f t="shared" si="0"/>
        <v>52</v>
      </c>
      <c r="H12" s="109">
        <f t="shared" si="1"/>
        <v>100</v>
      </c>
    </row>
    <row r="13" spans="1:11" s="36" customFormat="1" ht="14.15" customHeight="1" thickBot="1" x14ac:dyDescent="0.35">
      <c r="A13" s="35" t="s">
        <v>91</v>
      </c>
      <c r="B13" s="46">
        <v>22</v>
      </c>
      <c r="C13" s="54">
        <v>16.5</v>
      </c>
      <c r="D13" s="46">
        <v>8</v>
      </c>
      <c r="E13" s="46">
        <v>5</v>
      </c>
      <c r="F13" s="188">
        <f>SUM(B13:E13)</f>
        <v>51.5</v>
      </c>
      <c r="G13" s="36" t="s">
        <v>172</v>
      </c>
      <c r="H13" s="109">
        <f t="shared" si="1"/>
        <v>99.038461538461547</v>
      </c>
    </row>
    <row r="14" spans="1:11" s="36" customFormat="1" ht="14.15" customHeight="1" thickBot="1" x14ac:dyDescent="0.35">
      <c r="A14" s="34" t="s">
        <v>82</v>
      </c>
      <c r="B14" s="46">
        <v>22</v>
      </c>
      <c r="C14" s="46">
        <v>17</v>
      </c>
      <c r="D14" s="46">
        <v>8</v>
      </c>
      <c r="E14" s="46">
        <v>5</v>
      </c>
      <c r="F14" s="106">
        <f t="shared" si="0"/>
        <v>52</v>
      </c>
      <c r="G14" s="39"/>
      <c r="H14" s="109">
        <f t="shared" si="1"/>
        <v>100</v>
      </c>
    </row>
    <row r="15" spans="1:11" s="36" customFormat="1" ht="13.5" customHeight="1" thickBot="1" x14ac:dyDescent="0.35">
      <c r="A15" s="35" t="s">
        <v>85</v>
      </c>
      <c r="B15" s="46">
        <v>22</v>
      </c>
      <c r="C15" s="46">
        <v>17</v>
      </c>
      <c r="D15" s="46">
        <v>8</v>
      </c>
      <c r="E15" s="46">
        <v>5</v>
      </c>
      <c r="F15" s="106">
        <f t="shared" si="0"/>
        <v>52</v>
      </c>
      <c r="G15" s="39"/>
      <c r="H15" s="109">
        <f t="shared" si="1"/>
        <v>100</v>
      </c>
    </row>
    <row r="16" spans="1:11" s="36" customFormat="1" ht="14.15" customHeight="1" thickBot="1" x14ac:dyDescent="0.35">
      <c r="A16" s="35" t="s">
        <v>94</v>
      </c>
      <c r="B16" s="46">
        <v>22</v>
      </c>
      <c r="C16" s="46">
        <v>17</v>
      </c>
      <c r="D16" s="46">
        <v>8</v>
      </c>
      <c r="E16" s="46">
        <v>5</v>
      </c>
      <c r="F16" s="106">
        <f t="shared" si="0"/>
        <v>52</v>
      </c>
      <c r="H16" s="109">
        <f t="shared" si="1"/>
        <v>100</v>
      </c>
    </row>
    <row r="17" spans="1:8" s="36" customFormat="1" ht="14.15" customHeight="1" thickBot="1" x14ac:dyDescent="0.35">
      <c r="A17" s="35" t="s">
        <v>90</v>
      </c>
      <c r="B17" s="46">
        <v>22</v>
      </c>
      <c r="C17" s="46">
        <v>17</v>
      </c>
      <c r="D17" s="46">
        <v>8</v>
      </c>
      <c r="E17" s="46">
        <v>5</v>
      </c>
      <c r="F17" s="106">
        <f t="shared" si="0"/>
        <v>52</v>
      </c>
      <c r="G17" s="39"/>
      <c r="H17" s="109">
        <f t="shared" si="1"/>
        <v>100</v>
      </c>
    </row>
    <row r="18" spans="1:8" s="36" customFormat="1" ht="14.15" customHeight="1" thickBot="1" x14ac:dyDescent="0.35">
      <c r="A18" s="35" t="s">
        <v>98</v>
      </c>
      <c r="B18" s="46">
        <v>20</v>
      </c>
      <c r="C18" s="46">
        <v>17</v>
      </c>
      <c r="D18" s="46">
        <v>8</v>
      </c>
      <c r="E18" s="46">
        <v>5</v>
      </c>
      <c r="F18" s="106">
        <f t="shared" si="0"/>
        <v>50</v>
      </c>
      <c r="G18" s="36" t="s">
        <v>171</v>
      </c>
      <c r="H18" s="109">
        <f t="shared" si="1"/>
        <v>96.15384615384616</v>
      </c>
    </row>
    <row r="19" spans="1:8" s="36" customFormat="1" ht="14.15" customHeight="1" thickBot="1" x14ac:dyDescent="0.35">
      <c r="A19" s="35" t="s">
        <v>88</v>
      </c>
      <c r="B19" s="46">
        <v>22</v>
      </c>
      <c r="C19" s="46">
        <v>17</v>
      </c>
      <c r="D19" s="46">
        <v>8</v>
      </c>
      <c r="E19" s="46">
        <v>5</v>
      </c>
      <c r="F19" s="106">
        <f t="shared" si="0"/>
        <v>52</v>
      </c>
      <c r="H19" s="109">
        <f t="shared" si="1"/>
        <v>100</v>
      </c>
    </row>
    <row r="20" spans="1:8" s="36" customFormat="1" ht="14.15" customHeight="1" thickBot="1" x14ac:dyDescent="0.35">
      <c r="A20" s="34" t="s">
        <v>95</v>
      </c>
      <c r="B20" s="46">
        <v>22</v>
      </c>
      <c r="C20" s="46">
        <v>17</v>
      </c>
      <c r="D20" s="46">
        <v>8</v>
      </c>
      <c r="E20" s="46">
        <v>5</v>
      </c>
      <c r="F20" s="106">
        <f t="shared" si="0"/>
        <v>52</v>
      </c>
      <c r="H20" s="109">
        <f t="shared" si="1"/>
        <v>100</v>
      </c>
    </row>
    <row r="21" spans="1:8" s="36" customFormat="1" ht="14.15" customHeight="1" thickBot="1" x14ac:dyDescent="0.35">
      <c r="A21" s="35" t="s">
        <v>102</v>
      </c>
      <c r="B21" s="46">
        <v>18</v>
      </c>
      <c r="C21" s="46">
        <v>0</v>
      </c>
      <c r="D21" s="46">
        <v>4</v>
      </c>
      <c r="E21" s="46">
        <v>5</v>
      </c>
      <c r="F21" s="106">
        <f t="shared" si="0"/>
        <v>27</v>
      </c>
      <c r="G21" s="36" t="s">
        <v>168</v>
      </c>
      <c r="H21" s="109">
        <f t="shared" si="1"/>
        <v>51.923076923076927</v>
      </c>
    </row>
    <row r="22" spans="1:8" s="36" customFormat="1" ht="14.15" customHeight="1" thickBot="1" x14ac:dyDescent="0.35">
      <c r="A22" s="35" t="s">
        <v>81</v>
      </c>
      <c r="B22" s="46">
        <v>22</v>
      </c>
      <c r="C22" s="46">
        <v>17</v>
      </c>
      <c r="D22" s="46">
        <v>8</v>
      </c>
      <c r="E22" s="46">
        <v>5</v>
      </c>
      <c r="F22" s="106">
        <f t="shared" si="0"/>
        <v>52</v>
      </c>
      <c r="H22" s="109">
        <f t="shared" si="1"/>
        <v>100</v>
      </c>
    </row>
    <row r="23" spans="1:8" s="36" customFormat="1" ht="14.15" customHeight="1" thickBot="1" x14ac:dyDescent="0.35">
      <c r="A23" s="34" t="s">
        <v>97</v>
      </c>
      <c r="B23" s="47">
        <v>21</v>
      </c>
      <c r="C23" s="47">
        <v>17</v>
      </c>
      <c r="D23" s="47">
        <v>8</v>
      </c>
      <c r="E23" s="47">
        <v>4</v>
      </c>
      <c r="F23" s="106">
        <f t="shared" si="0"/>
        <v>50</v>
      </c>
      <c r="G23" s="36" t="s">
        <v>181</v>
      </c>
      <c r="H23" s="109">
        <f t="shared" si="1"/>
        <v>96.15384615384616</v>
      </c>
    </row>
    <row r="24" spans="1:8" s="36" customFormat="1" ht="14.15" customHeight="1" thickBot="1" x14ac:dyDescent="0.35">
      <c r="A24" s="35" t="s">
        <v>93</v>
      </c>
      <c r="B24" s="46">
        <v>22</v>
      </c>
      <c r="C24" s="46">
        <v>17</v>
      </c>
      <c r="D24" s="46">
        <v>7</v>
      </c>
      <c r="E24" s="46">
        <v>5</v>
      </c>
      <c r="F24" s="106">
        <f t="shared" si="0"/>
        <v>51</v>
      </c>
      <c r="G24" s="36" t="s">
        <v>167</v>
      </c>
      <c r="H24" s="109">
        <f t="shared" si="1"/>
        <v>98.076923076923066</v>
      </c>
    </row>
    <row r="25" spans="1:8" s="36" customFormat="1" ht="14.15" customHeight="1" thickBot="1" x14ac:dyDescent="0.35">
      <c r="A25" s="34" t="s">
        <v>86</v>
      </c>
      <c r="B25" s="46">
        <v>21</v>
      </c>
      <c r="C25" s="46">
        <v>16</v>
      </c>
      <c r="D25" s="46">
        <v>4</v>
      </c>
      <c r="E25" s="46">
        <v>5</v>
      </c>
      <c r="F25" s="106">
        <f t="shared" si="0"/>
        <v>46</v>
      </c>
      <c r="G25" s="36" t="s">
        <v>166</v>
      </c>
      <c r="H25" s="109">
        <f t="shared" si="1"/>
        <v>88.461538461538453</v>
      </c>
    </row>
    <row r="26" spans="1:8" s="36" customFormat="1" ht="14.15" customHeight="1" thickBot="1" x14ac:dyDescent="0.35">
      <c r="A26" s="34" t="s">
        <v>92</v>
      </c>
      <c r="B26" s="54">
        <v>21.5</v>
      </c>
      <c r="C26" s="46">
        <v>17</v>
      </c>
      <c r="D26" s="46">
        <v>8</v>
      </c>
      <c r="E26" s="46">
        <v>5</v>
      </c>
      <c r="F26" s="188">
        <f t="shared" si="0"/>
        <v>51.5</v>
      </c>
      <c r="G26" s="36" t="s">
        <v>169</v>
      </c>
      <c r="H26" s="109">
        <f t="shared" si="1"/>
        <v>99.038461538461547</v>
      </c>
    </row>
    <row r="27" spans="1:8" s="36" customFormat="1" ht="14.15" customHeight="1" thickBot="1" x14ac:dyDescent="0.35">
      <c r="A27" s="34" t="s">
        <v>105</v>
      </c>
      <c r="B27" s="46">
        <v>22</v>
      </c>
      <c r="C27" s="46">
        <v>17</v>
      </c>
      <c r="D27" s="46">
        <v>8</v>
      </c>
      <c r="E27" s="46">
        <v>5</v>
      </c>
      <c r="F27" s="106">
        <f t="shared" si="0"/>
        <v>52</v>
      </c>
      <c r="H27" s="109">
        <f t="shared" si="1"/>
        <v>100</v>
      </c>
    </row>
    <row r="28" spans="1:8" s="36" customFormat="1" ht="14.15" customHeight="1" thickBot="1" x14ac:dyDescent="0.35">
      <c r="A28" s="34" t="s">
        <v>101</v>
      </c>
      <c r="B28" s="46">
        <v>22</v>
      </c>
      <c r="C28" s="46">
        <v>17</v>
      </c>
      <c r="D28" s="46">
        <v>8</v>
      </c>
      <c r="E28" s="46">
        <v>5</v>
      </c>
      <c r="F28" s="106">
        <f t="shared" si="0"/>
        <v>52</v>
      </c>
      <c r="H28" s="109">
        <f t="shared" si="1"/>
        <v>100</v>
      </c>
    </row>
    <row r="29" spans="1:8" s="36" customFormat="1" ht="13.5" customHeight="1" thickBot="1" x14ac:dyDescent="0.35">
      <c r="A29" s="35" t="s">
        <v>87</v>
      </c>
      <c r="B29" s="46">
        <v>22</v>
      </c>
      <c r="C29" s="46">
        <v>17</v>
      </c>
      <c r="D29" s="46">
        <v>8</v>
      </c>
      <c r="E29" s="46">
        <v>5</v>
      </c>
      <c r="F29" s="106">
        <f t="shared" si="0"/>
        <v>52</v>
      </c>
      <c r="H29" s="109">
        <f t="shared" si="1"/>
        <v>100</v>
      </c>
    </row>
    <row r="30" spans="1:8" s="36" customFormat="1" ht="13.5" customHeight="1" thickBot="1" x14ac:dyDescent="0.35">
      <c r="A30" s="34" t="s">
        <v>83</v>
      </c>
      <c r="B30" s="51">
        <v>22</v>
      </c>
      <c r="C30" s="51">
        <v>17</v>
      </c>
      <c r="D30" s="51">
        <v>8</v>
      </c>
      <c r="E30" s="51">
        <v>5</v>
      </c>
      <c r="F30" s="106">
        <f t="shared" si="0"/>
        <v>52</v>
      </c>
      <c r="G30" s="73"/>
      <c r="H30" s="109">
        <f t="shared" si="1"/>
        <v>100</v>
      </c>
    </row>
    <row r="31" spans="1:8" s="36" customFormat="1" ht="14.15" customHeight="1" thickBot="1" x14ac:dyDescent="0.35">
      <c r="A31" s="35" t="s">
        <v>99</v>
      </c>
      <c r="B31" s="46">
        <v>22</v>
      </c>
      <c r="C31" s="46">
        <v>17</v>
      </c>
      <c r="D31" s="46">
        <v>8</v>
      </c>
      <c r="E31" s="46">
        <v>5</v>
      </c>
      <c r="F31" s="106">
        <f t="shared" si="0"/>
        <v>52</v>
      </c>
      <c r="G31" s="39"/>
      <c r="H31" s="109">
        <f t="shared" si="1"/>
        <v>100</v>
      </c>
    </row>
    <row r="32" spans="1:8" s="112" customFormat="1" ht="14.15" customHeight="1" thickBot="1" x14ac:dyDescent="0.35">
      <c r="A32" s="134" t="s">
        <v>84</v>
      </c>
      <c r="B32" s="130">
        <v>22</v>
      </c>
      <c r="C32" s="130">
        <v>17</v>
      </c>
      <c r="D32" s="130">
        <v>8</v>
      </c>
      <c r="E32" s="130">
        <v>5</v>
      </c>
      <c r="F32" s="106">
        <f t="shared" si="0"/>
        <v>52</v>
      </c>
      <c r="H32" s="109">
        <f t="shared" si="1"/>
        <v>100</v>
      </c>
    </row>
    <row r="33" spans="1:7" s="2" customFormat="1" ht="13.5" customHeight="1" x14ac:dyDescent="0.25">
      <c r="A33" s="7"/>
      <c r="B33" s="14"/>
      <c r="C33" s="14"/>
      <c r="D33" s="14"/>
      <c r="E33" s="13"/>
      <c r="F33" s="13"/>
      <c r="G33" s="7"/>
    </row>
    <row r="34" spans="1:7" s="2" customFormat="1" ht="13.5" customHeight="1" x14ac:dyDescent="0.25">
      <c r="A34" s="7"/>
      <c r="B34" s="14"/>
      <c r="C34" s="14"/>
      <c r="D34" s="14"/>
      <c r="E34" s="13"/>
      <c r="F34" s="13"/>
      <c r="G34" s="7"/>
    </row>
    <row r="35" spans="1:7" s="2" customFormat="1" ht="13.5" customHeight="1" x14ac:dyDescent="0.25">
      <c r="A35" s="7"/>
      <c r="B35" s="14"/>
      <c r="C35" s="14"/>
      <c r="D35" s="14"/>
      <c r="E35" s="13"/>
      <c r="F35" s="13"/>
      <c r="G35" s="7"/>
    </row>
    <row r="36" spans="1:7" s="2" customFormat="1" ht="13.5" customHeight="1" x14ac:dyDescent="0.25">
      <c r="A36" s="7"/>
      <c r="B36" s="14"/>
      <c r="C36" s="14"/>
      <c r="D36" s="14"/>
      <c r="E36" s="13"/>
      <c r="F36" s="13"/>
      <c r="G36" s="7"/>
    </row>
    <row r="37" spans="1:7" s="2" customFormat="1" ht="13.5" customHeight="1" x14ac:dyDescent="0.25">
      <c r="A37" s="7"/>
      <c r="B37" s="14"/>
      <c r="C37" s="14"/>
      <c r="D37" s="14"/>
      <c r="E37" s="13"/>
      <c r="F37" s="13"/>
      <c r="G37" s="7"/>
    </row>
    <row r="38" spans="1:7" s="2" customFormat="1" ht="13.5" customHeight="1" x14ac:dyDescent="0.25">
      <c r="A38" s="7"/>
      <c r="B38" s="14"/>
      <c r="C38" s="14"/>
      <c r="D38" s="14"/>
      <c r="E38" s="13"/>
      <c r="F38" s="13"/>
      <c r="G38" s="7"/>
    </row>
    <row r="39" spans="1:7" s="2" customFormat="1" ht="13.5" customHeight="1" x14ac:dyDescent="0.25">
      <c r="A39" s="1"/>
      <c r="B39" s="14"/>
      <c r="C39" s="14"/>
      <c r="D39" s="14"/>
      <c r="E39" s="13"/>
      <c r="F39" s="13"/>
      <c r="G39" s="5"/>
    </row>
    <row r="40" spans="1:7" s="2" customFormat="1" ht="13.5" customHeight="1" x14ac:dyDescent="0.3">
      <c r="A40" s="6"/>
      <c r="B40" s="14"/>
      <c r="C40" s="14"/>
      <c r="D40" s="16"/>
      <c r="E40" s="19"/>
      <c r="F40" s="19"/>
      <c r="G40" s="7"/>
    </row>
    <row r="41" spans="1:7" s="2" customFormat="1" ht="13.5" customHeight="1" x14ac:dyDescent="0.25">
      <c r="B41" s="13"/>
      <c r="C41" s="13"/>
      <c r="D41" s="13"/>
      <c r="E41" s="13"/>
      <c r="F41" s="13"/>
      <c r="G41" s="5"/>
    </row>
    <row r="42" spans="1:7" s="2" customFormat="1" ht="13.5" customHeight="1" x14ac:dyDescent="0.25">
      <c r="A42" s="1"/>
      <c r="B42" s="14"/>
      <c r="C42" s="13"/>
      <c r="D42" s="13"/>
      <c r="E42" s="14"/>
      <c r="F42" s="14"/>
      <c r="G42" s="7"/>
    </row>
    <row r="43" spans="1:7" ht="13.5" customHeight="1" x14ac:dyDescent="0.25">
      <c r="A43" s="2"/>
      <c r="B43" s="14"/>
      <c r="C43" s="13"/>
      <c r="D43" s="13"/>
      <c r="E43" s="14"/>
      <c r="F43" s="14"/>
      <c r="G43" s="7"/>
    </row>
    <row r="44" spans="1:7" s="2" customFormat="1" ht="13.5" customHeight="1" x14ac:dyDescent="0.25">
      <c r="B44" s="14"/>
      <c r="C44" s="14"/>
      <c r="D44" s="14"/>
      <c r="E44" s="14"/>
      <c r="F44" s="14"/>
      <c r="G44" s="7"/>
    </row>
    <row r="45" spans="1:7" s="2" customFormat="1" ht="13.5" customHeight="1" x14ac:dyDescent="0.25">
      <c r="B45" s="14"/>
      <c r="C45" s="14"/>
      <c r="D45" s="14"/>
      <c r="E45" s="14"/>
      <c r="F45" s="14"/>
      <c r="G45" s="7"/>
    </row>
    <row r="46" spans="1:7" s="2" customFormat="1" ht="13.5" customHeight="1" x14ac:dyDescent="0.25">
      <c r="B46" s="14"/>
      <c r="C46" s="14"/>
      <c r="D46" s="14"/>
      <c r="E46" s="14"/>
      <c r="F46" s="14"/>
      <c r="G46" s="1"/>
    </row>
    <row r="47" spans="1:7" s="2" customFormat="1" ht="13.5" customHeight="1" x14ac:dyDescent="0.25">
      <c r="B47" s="14"/>
      <c r="C47" s="14"/>
      <c r="D47" s="14"/>
      <c r="E47" s="14"/>
      <c r="F47" s="14"/>
      <c r="G47" s="7"/>
    </row>
    <row r="48" spans="1:7" s="2" customFormat="1" ht="13.5" customHeight="1" x14ac:dyDescent="0.25">
      <c r="B48" s="14"/>
      <c r="C48" s="14"/>
      <c r="D48" s="14"/>
      <c r="E48" s="14"/>
      <c r="F48" s="14"/>
      <c r="G48" s="7"/>
    </row>
    <row r="49" spans="1:7" s="2" customFormat="1" ht="13.5" customHeight="1" x14ac:dyDescent="0.25">
      <c r="B49" s="14"/>
      <c r="C49" s="14"/>
      <c r="D49" s="14"/>
      <c r="E49" s="14"/>
      <c r="F49" s="14"/>
      <c r="G49" s="7"/>
    </row>
    <row r="50" spans="1:7" s="2" customFormat="1" ht="13.5" customHeight="1" x14ac:dyDescent="0.25">
      <c r="A50" s="1"/>
      <c r="B50" s="14"/>
      <c r="C50" s="14"/>
      <c r="D50" s="14"/>
      <c r="E50" s="14"/>
      <c r="F50" s="14"/>
      <c r="G50" s="7"/>
    </row>
    <row r="51" spans="1:7" s="2" customFormat="1" ht="13.5" customHeight="1" x14ac:dyDescent="0.25">
      <c r="B51" s="14"/>
      <c r="C51" s="14"/>
      <c r="D51" s="14"/>
      <c r="E51" s="14"/>
      <c r="F51" s="14"/>
      <c r="G51" s="7"/>
    </row>
    <row r="52" spans="1:7" s="2" customFormat="1" ht="13.5" customHeight="1" x14ac:dyDescent="0.25">
      <c r="B52" s="14"/>
      <c r="C52" s="14"/>
      <c r="D52" s="14"/>
      <c r="E52" s="14"/>
      <c r="F52" s="14"/>
      <c r="G52" s="7"/>
    </row>
    <row r="53" spans="1:7" s="2" customFormat="1" ht="13.5" customHeight="1" x14ac:dyDescent="0.25">
      <c r="B53" s="14"/>
      <c r="C53" s="14"/>
      <c r="D53" s="14"/>
      <c r="E53" s="14"/>
      <c r="F53" s="14"/>
      <c r="G53" s="7"/>
    </row>
    <row r="54" spans="1:7" s="2" customFormat="1" ht="13.5" customHeight="1" x14ac:dyDescent="0.25">
      <c r="B54" s="14"/>
      <c r="C54" s="14"/>
      <c r="D54" s="14"/>
      <c r="E54" s="14"/>
      <c r="F54" s="14"/>
      <c r="G54" s="7"/>
    </row>
    <row r="55" spans="1:7" s="2" customFormat="1" ht="13.5" customHeight="1" x14ac:dyDescent="0.25">
      <c r="B55" s="14"/>
      <c r="C55" s="14"/>
      <c r="D55" s="14"/>
      <c r="E55" s="14"/>
      <c r="F55" s="14"/>
      <c r="G55" s="7"/>
    </row>
    <row r="56" spans="1:7" s="2" customFormat="1" ht="13.5" customHeight="1" x14ac:dyDescent="0.25">
      <c r="B56" s="14"/>
      <c r="C56" s="14"/>
      <c r="D56" s="14"/>
      <c r="E56" s="14"/>
      <c r="F56" s="14"/>
      <c r="G56" s="7"/>
    </row>
    <row r="57" spans="1:7" s="2" customFormat="1" ht="13.5" customHeight="1" x14ac:dyDescent="0.25">
      <c r="B57" s="14"/>
      <c r="C57" s="14"/>
      <c r="D57" s="14"/>
      <c r="E57" s="14"/>
      <c r="F57" s="14"/>
      <c r="G57" s="7"/>
    </row>
    <row r="58" spans="1:7" s="2" customFormat="1" ht="13.5" customHeight="1" x14ac:dyDescent="0.25">
      <c r="A58" s="1"/>
      <c r="B58" s="14"/>
      <c r="C58" s="14"/>
      <c r="D58" s="14"/>
      <c r="E58" s="14"/>
      <c r="F58" s="14"/>
      <c r="G58" s="7"/>
    </row>
    <row r="59" spans="1:7" s="2" customFormat="1" ht="13.5" customHeight="1" x14ac:dyDescent="0.25">
      <c r="B59" s="14"/>
      <c r="C59" s="14"/>
      <c r="D59" s="14"/>
      <c r="E59" s="14"/>
      <c r="F59" s="14"/>
      <c r="G59" s="7"/>
    </row>
    <row r="60" spans="1:7" s="2" customFormat="1" ht="13.5" customHeight="1" x14ac:dyDescent="0.25">
      <c r="B60" s="14"/>
      <c r="C60" s="14"/>
      <c r="D60" s="14"/>
      <c r="E60" s="14"/>
      <c r="F60" s="14"/>
      <c r="G60" s="7"/>
    </row>
    <row r="61" spans="1:7" s="2" customFormat="1" ht="13.5" customHeight="1" x14ac:dyDescent="0.25">
      <c r="B61" s="14"/>
      <c r="C61" s="14"/>
      <c r="D61" s="14"/>
      <c r="E61" s="14"/>
      <c r="F61" s="14"/>
      <c r="G61" s="7"/>
    </row>
    <row r="62" spans="1:7" s="2" customFormat="1" ht="13.5" customHeight="1" x14ac:dyDescent="0.25">
      <c r="B62" s="14"/>
      <c r="C62" s="14"/>
      <c r="D62" s="14"/>
      <c r="E62" s="14"/>
      <c r="F62" s="14"/>
      <c r="G62" s="7"/>
    </row>
    <row r="63" spans="1:7" s="2" customFormat="1" ht="13.5" customHeight="1" x14ac:dyDescent="0.25">
      <c r="B63" s="14"/>
      <c r="C63" s="14"/>
      <c r="D63" s="14"/>
      <c r="E63" s="14"/>
      <c r="F63" s="14"/>
      <c r="G63" s="7"/>
    </row>
    <row r="64" spans="1:7" s="2" customFormat="1" ht="13.5" customHeight="1" x14ac:dyDescent="0.25">
      <c r="B64" s="14"/>
      <c r="C64" s="14"/>
      <c r="D64" s="14"/>
      <c r="E64" s="14"/>
      <c r="F64" s="14"/>
      <c r="G64" s="7"/>
    </row>
    <row r="65" spans="1:7" s="2" customFormat="1" ht="13.5" customHeight="1" x14ac:dyDescent="0.25">
      <c r="B65" s="14"/>
      <c r="C65" s="14"/>
      <c r="D65" s="14"/>
      <c r="E65" s="14"/>
      <c r="F65" s="14"/>
      <c r="G65" s="7"/>
    </row>
    <row r="66" spans="1:7" s="2" customFormat="1" ht="13.5" customHeight="1" x14ac:dyDescent="0.25">
      <c r="B66" s="14"/>
      <c r="C66" s="14"/>
      <c r="D66" s="14"/>
      <c r="E66" s="14"/>
      <c r="F66" s="14"/>
      <c r="G66" s="7"/>
    </row>
    <row r="67" spans="1:7" s="2" customFormat="1" ht="13.5" customHeight="1" x14ac:dyDescent="0.25">
      <c r="A67" s="1"/>
      <c r="B67" s="14"/>
      <c r="C67" s="14"/>
      <c r="D67" s="14"/>
      <c r="E67" s="14"/>
      <c r="F67" s="14"/>
      <c r="G67" s="7"/>
    </row>
    <row r="68" spans="1:7" s="2" customFormat="1" ht="13.5" customHeight="1" x14ac:dyDescent="0.25">
      <c r="A68" s="1"/>
      <c r="B68" s="14"/>
      <c r="C68" s="14"/>
      <c r="D68" s="14"/>
      <c r="E68" s="14"/>
      <c r="F68" s="14"/>
      <c r="G68" s="7"/>
    </row>
    <row r="69" spans="1:7" ht="13.5" customHeight="1" x14ac:dyDescent="0.25">
      <c r="B69" s="14"/>
      <c r="C69" s="14"/>
      <c r="D69" s="19"/>
      <c r="E69" s="19"/>
      <c r="F69" s="19"/>
      <c r="G69" s="7"/>
    </row>
    <row r="70" spans="1:7" ht="13.5" customHeight="1" x14ac:dyDescent="0.3">
      <c r="A70" s="6"/>
      <c r="B70" s="14"/>
      <c r="C70" s="14"/>
      <c r="G70" s="7"/>
    </row>
    <row r="71" spans="1:7" ht="13.5" customHeight="1" x14ac:dyDescent="0.25">
      <c r="A71" s="2"/>
      <c r="B71" s="13"/>
      <c r="C71" s="13"/>
      <c r="D71" s="13"/>
      <c r="E71" s="13"/>
      <c r="F71" s="13"/>
      <c r="G71" s="5"/>
    </row>
    <row r="72" spans="1:7" s="2" customFormat="1" ht="13.5" customHeight="1" x14ac:dyDescent="0.25">
      <c r="A72" s="1"/>
      <c r="B72" s="14"/>
      <c r="C72" s="13"/>
      <c r="D72" s="13"/>
      <c r="E72" s="14"/>
      <c r="F72" s="14"/>
      <c r="G72" s="7"/>
    </row>
    <row r="73" spans="1:7" s="2" customFormat="1" ht="13.5" customHeight="1" x14ac:dyDescent="0.25">
      <c r="A73" s="1"/>
      <c r="B73" s="14"/>
      <c r="C73" s="14"/>
      <c r="D73" s="14"/>
      <c r="E73" s="14"/>
      <c r="F73" s="14"/>
      <c r="G73" s="7"/>
    </row>
    <row r="74" spans="1:7" s="2" customFormat="1" ht="13.5" customHeight="1" x14ac:dyDescent="0.25">
      <c r="A74" s="1"/>
      <c r="B74" s="14"/>
      <c r="C74" s="14"/>
      <c r="D74" s="14"/>
      <c r="E74" s="14"/>
      <c r="F74" s="14"/>
      <c r="G74" s="7"/>
    </row>
    <row r="75" spans="1:7" s="2" customFormat="1" ht="13.5" customHeight="1" x14ac:dyDescent="0.25">
      <c r="A75" s="1"/>
      <c r="B75" s="14"/>
      <c r="C75" s="14"/>
      <c r="D75" s="14"/>
      <c r="E75" s="14"/>
      <c r="F75" s="14"/>
      <c r="G75" s="7"/>
    </row>
    <row r="76" spans="1:7" s="2" customFormat="1" ht="13.5" customHeight="1" x14ac:dyDescent="0.25">
      <c r="A76" s="1"/>
      <c r="B76" s="14"/>
      <c r="C76" s="14"/>
      <c r="D76" s="14"/>
      <c r="E76" s="14"/>
      <c r="F76" s="14"/>
      <c r="G76" s="7"/>
    </row>
    <row r="77" spans="1:7" s="2" customFormat="1" ht="13.5" customHeight="1" x14ac:dyDescent="0.25">
      <c r="A77" s="1"/>
      <c r="B77" s="14"/>
      <c r="C77" s="14"/>
      <c r="D77" s="14"/>
      <c r="E77" s="14"/>
      <c r="F77" s="14"/>
      <c r="G77" s="7"/>
    </row>
    <row r="78" spans="1:7" s="2" customFormat="1" ht="13.5" customHeight="1" x14ac:dyDescent="0.25">
      <c r="A78" s="1"/>
      <c r="B78" s="14"/>
      <c r="C78" s="14"/>
      <c r="D78" s="14"/>
      <c r="E78" s="14"/>
      <c r="F78" s="14"/>
      <c r="G78" s="7"/>
    </row>
    <row r="79" spans="1:7" s="2" customFormat="1" ht="13.5" customHeight="1" x14ac:dyDescent="0.25">
      <c r="A79" s="1"/>
      <c r="B79" s="14"/>
      <c r="C79" s="14"/>
      <c r="D79" s="14"/>
      <c r="E79" s="14"/>
      <c r="F79" s="14"/>
      <c r="G79" s="7"/>
    </row>
    <row r="80" spans="1:7" s="2" customFormat="1" ht="13.5" customHeight="1" x14ac:dyDescent="0.25">
      <c r="A80" s="1"/>
      <c r="B80" s="14"/>
      <c r="C80" s="14"/>
      <c r="D80" s="14"/>
      <c r="E80" s="14"/>
      <c r="F80" s="14"/>
      <c r="G80" s="7"/>
    </row>
    <row r="81" spans="1:7" s="2" customFormat="1" ht="13.5" customHeight="1" x14ac:dyDescent="0.25">
      <c r="A81" s="1"/>
      <c r="B81" s="14"/>
      <c r="C81" s="14"/>
      <c r="D81" s="14"/>
      <c r="E81" s="14"/>
      <c r="F81" s="14"/>
      <c r="G81" s="7"/>
    </row>
    <row r="82" spans="1:7" s="2" customFormat="1" ht="13.5" customHeight="1" x14ac:dyDescent="0.25">
      <c r="A82" s="1"/>
      <c r="B82" s="14"/>
      <c r="C82" s="14"/>
      <c r="D82" s="14"/>
      <c r="E82" s="14"/>
      <c r="F82" s="14"/>
      <c r="G82" s="7"/>
    </row>
    <row r="83" spans="1:7" s="2" customFormat="1" ht="13.5" customHeight="1" x14ac:dyDescent="0.25">
      <c r="A83" s="1"/>
      <c r="B83" s="14"/>
      <c r="C83" s="14"/>
      <c r="D83" s="14"/>
      <c r="E83" s="14"/>
      <c r="F83" s="14"/>
      <c r="G83" s="7"/>
    </row>
    <row r="84" spans="1:7" s="2" customFormat="1" ht="13.5" customHeight="1" x14ac:dyDescent="0.25">
      <c r="A84" s="1"/>
      <c r="B84" s="14"/>
      <c r="C84" s="14"/>
      <c r="D84" s="14"/>
      <c r="E84" s="14"/>
      <c r="F84" s="14"/>
      <c r="G84" s="7"/>
    </row>
    <row r="85" spans="1:7" s="2" customFormat="1" ht="13.5" customHeight="1" x14ac:dyDescent="0.25">
      <c r="A85" s="1"/>
      <c r="B85" s="14"/>
      <c r="C85" s="14"/>
      <c r="D85" s="14"/>
      <c r="E85" s="14"/>
      <c r="F85" s="14"/>
      <c r="G85" s="7"/>
    </row>
    <row r="86" spans="1:7" s="2" customFormat="1" ht="13.5" customHeight="1" x14ac:dyDescent="0.25">
      <c r="A86" s="1"/>
      <c r="B86" s="14"/>
      <c r="C86" s="14"/>
      <c r="D86" s="14"/>
      <c r="E86" s="14"/>
      <c r="F86" s="14"/>
      <c r="G86" s="7"/>
    </row>
    <row r="87" spans="1:7" s="2" customFormat="1" ht="13.5" customHeight="1" x14ac:dyDescent="0.25">
      <c r="A87" s="1"/>
      <c r="B87" s="14"/>
      <c r="C87" s="14"/>
      <c r="D87" s="14"/>
      <c r="E87" s="14"/>
      <c r="F87" s="14"/>
      <c r="G87" s="7"/>
    </row>
    <row r="88" spans="1:7" s="2" customFormat="1" ht="13.5" customHeight="1" x14ac:dyDescent="0.25">
      <c r="A88" s="1"/>
      <c r="B88" s="14"/>
      <c r="C88" s="14"/>
      <c r="D88" s="14"/>
      <c r="E88" s="14"/>
      <c r="F88" s="14"/>
      <c r="G88" s="7"/>
    </row>
    <row r="89" spans="1:7" s="2" customFormat="1" ht="13.5" customHeight="1" x14ac:dyDescent="0.25">
      <c r="A89" s="1"/>
      <c r="B89" s="14"/>
      <c r="C89" s="14"/>
      <c r="D89" s="14"/>
      <c r="E89" s="14"/>
      <c r="F89" s="14"/>
      <c r="G89" s="7"/>
    </row>
    <row r="90" spans="1:7" s="2" customFormat="1" ht="13.5" customHeight="1" x14ac:dyDescent="0.25">
      <c r="A90" s="1"/>
      <c r="B90" s="14"/>
      <c r="C90" s="14"/>
      <c r="D90" s="14"/>
      <c r="E90" s="14"/>
      <c r="F90" s="14"/>
      <c r="G90" s="7"/>
    </row>
    <row r="91" spans="1:7" s="2" customFormat="1" ht="13.5" customHeight="1" x14ac:dyDescent="0.25">
      <c r="A91" s="1"/>
      <c r="B91" s="14"/>
      <c r="C91" s="14"/>
      <c r="D91" s="14"/>
      <c r="E91" s="14"/>
      <c r="F91" s="14"/>
      <c r="G91" s="7"/>
    </row>
    <row r="92" spans="1:7" s="2" customFormat="1" ht="13.5" customHeight="1" x14ac:dyDescent="0.25">
      <c r="A92" s="1"/>
      <c r="B92" s="14"/>
      <c r="C92" s="14"/>
      <c r="D92" s="14"/>
      <c r="E92" s="14"/>
      <c r="F92" s="14"/>
      <c r="G92" s="7"/>
    </row>
    <row r="93" spans="1:7" s="2" customFormat="1" ht="13.5" customHeight="1" x14ac:dyDescent="0.25">
      <c r="A93" s="1"/>
      <c r="B93" s="14"/>
      <c r="C93" s="14"/>
      <c r="D93" s="14"/>
      <c r="E93" s="14"/>
      <c r="F93" s="14"/>
      <c r="G93" s="7"/>
    </row>
    <row r="94" spans="1:7" s="2" customFormat="1" ht="13.5" customHeight="1" x14ac:dyDescent="0.25">
      <c r="A94" s="1"/>
      <c r="B94" s="14"/>
      <c r="C94" s="14"/>
      <c r="D94" s="14"/>
      <c r="E94" s="14"/>
      <c r="F94" s="14"/>
      <c r="G94" s="7"/>
    </row>
    <row r="95" spans="1:7" s="2" customFormat="1" ht="13.5" customHeight="1" x14ac:dyDescent="0.25">
      <c r="A95" s="1"/>
      <c r="B95" s="14"/>
      <c r="C95" s="14"/>
      <c r="D95" s="14"/>
      <c r="E95" s="14"/>
      <c r="F95" s="14"/>
      <c r="G95" s="7"/>
    </row>
    <row r="96" spans="1:7" s="2" customFormat="1" ht="13.5" customHeight="1" x14ac:dyDescent="0.25">
      <c r="A96" s="1"/>
      <c r="B96" s="14"/>
      <c r="C96" s="14"/>
      <c r="D96" s="14"/>
      <c r="E96" s="14"/>
      <c r="F96" s="14"/>
      <c r="G96" s="7"/>
    </row>
    <row r="97" spans="1:7" s="2" customFormat="1" ht="13.5" customHeight="1" x14ac:dyDescent="0.25">
      <c r="A97" s="1"/>
      <c r="B97" s="14"/>
      <c r="C97" s="14"/>
      <c r="D97" s="14"/>
      <c r="E97" s="14"/>
      <c r="F97" s="14"/>
      <c r="G97" s="7"/>
    </row>
    <row r="98" spans="1:7" s="2" customFormat="1" ht="13.5" customHeight="1" x14ac:dyDescent="0.25">
      <c r="B98" s="14"/>
      <c r="C98" s="14"/>
      <c r="D98" s="14"/>
      <c r="E98" s="14"/>
      <c r="F98" s="14"/>
      <c r="G98" s="7"/>
    </row>
    <row r="99" spans="1:7" s="2" customFormat="1" ht="13.5" customHeight="1" x14ac:dyDescent="0.25">
      <c r="B99" s="14"/>
      <c r="C99" s="14"/>
      <c r="D99" s="14"/>
      <c r="E99" s="14"/>
      <c r="F99" s="14"/>
      <c r="G99" s="7"/>
    </row>
    <row r="100" spans="1:7" ht="13.5" customHeight="1" x14ac:dyDescent="0.3">
      <c r="A100" s="6"/>
      <c r="B100" s="14"/>
      <c r="C100" s="14"/>
      <c r="G100" s="7"/>
    </row>
    <row r="101" spans="1:7" ht="13.5" customHeight="1" x14ac:dyDescent="0.25">
      <c r="A101" s="2"/>
      <c r="B101" s="13"/>
      <c r="C101" s="13"/>
      <c r="D101" s="13"/>
      <c r="E101" s="13"/>
      <c r="F101" s="13"/>
      <c r="G101" s="5"/>
    </row>
    <row r="102" spans="1:7" s="2" customFormat="1" ht="13.5" customHeight="1" x14ac:dyDescent="0.25">
      <c r="A102" s="1"/>
      <c r="B102" s="14"/>
      <c r="C102" s="13"/>
      <c r="D102" s="13"/>
      <c r="E102" s="14"/>
      <c r="F102" s="14"/>
      <c r="G102" s="7"/>
    </row>
    <row r="103" spans="1:7" s="2" customFormat="1" ht="13.5" customHeight="1" x14ac:dyDescent="0.25">
      <c r="A103" s="1"/>
      <c r="B103" s="16"/>
      <c r="C103" s="16"/>
      <c r="D103" s="16"/>
      <c r="E103" s="16"/>
      <c r="F103" s="16"/>
      <c r="G103" s="1"/>
    </row>
    <row r="104" spans="1:7" s="2" customFormat="1" ht="13.5" customHeight="1" x14ac:dyDescent="0.25">
      <c r="A104" s="1"/>
      <c r="B104" s="16"/>
      <c r="C104" s="16"/>
      <c r="D104" s="16"/>
      <c r="E104" s="16"/>
      <c r="F104" s="16"/>
      <c r="G104" s="1"/>
    </row>
    <row r="105" spans="1:7" s="2" customFormat="1" ht="13.5" customHeight="1" x14ac:dyDescent="0.25">
      <c r="A105" s="1"/>
      <c r="B105" s="16"/>
      <c r="C105" s="16"/>
      <c r="D105" s="16"/>
      <c r="E105" s="16"/>
      <c r="F105" s="16"/>
      <c r="G105" s="1"/>
    </row>
    <row r="106" spans="1:7" s="2" customFormat="1" ht="13.5" customHeight="1" x14ac:dyDescent="0.25">
      <c r="A106" s="1"/>
      <c r="B106" s="16"/>
      <c r="C106" s="16"/>
      <c r="D106" s="16"/>
      <c r="E106" s="16"/>
      <c r="F106" s="16"/>
      <c r="G106" s="1"/>
    </row>
    <row r="107" spans="1:7" s="2" customFormat="1" ht="13.5" customHeight="1" x14ac:dyDescent="0.25">
      <c r="A107" s="1"/>
      <c r="B107" s="16"/>
      <c r="C107" s="16"/>
      <c r="D107" s="16"/>
      <c r="E107" s="16"/>
      <c r="F107" s="16"/>
      <c r="G107" s="1"/>
    </row>
    <row r="108" spans="1:7" s="2" customFormat="1" ht="13.5" customHeight="1" x14ac:dyDescent="0.25">
      <c r="A108" s="1"/>
      <c r="B108" s="16"/>
      <c r="C108" s="16"/>
      <c r="D108" s="16"/>
      <c r="E108" s="16"/>
      <c r="F108" s="16"/>
      <c r="G108" s="1"/>
    </row>
    <row r="109" spans="1:7" s="2" customFormat="1" ht="13.5" customHeight="1" x14ac:dyDescent="0.25">
      <c r="A109" s="1"/>
      <c r="B109" s="16"/>
      <c r="C109" s="16"/>
      <c r="D109" s="16"/>
      <c r="E109" s="16"/>
      <c r="F109" s="16"/>
      <c r="G109" s="1"/>
    </row>
    <row r="110" spans="1:7" s="2" customFormat="1" ht="13.5" customHeight="1" x14ac:dyDescent="0.25">
      <c r="A110" s="1"/>
      <c r="B110" s="16"/>
      <c r="C110" s="16"/>
      <c r="D110" s="16"/>
      <c r="E110" s="16"/>
      <c r="F110" s="16"/>
      <c r="G110" s="1"/>
    </row>
    <row r="111" spans="1:7" s="2" customFormat="1" ht="13.5" customHeight="1" x14ac:dyDescent="0.25">
      <c r="A111" s="1"/>
      <c r="B111" s="16"/>
      <c r="C111" s="16"/>
      <c r="D111" s="16"/>
      <c r="E111" s="16"/>
      <c r="F111" s="16"/>
      <c r="G111" s="1"/>
    </row>
    <row r="112" spans="1:7" s="2" customFormat="1" ht="13.5" customHeight="1" x14ac:dyDescent="0.25">
      <c r="A112" s="1"/>
      <c r="B112" s="16"/>
      <c r="C112" s="16"/>
      <c r="D112" s="16"/>
      <c r="E112" s="16"/>
      <c r="F112" s="16"/>
      <c r="G112" s="1"/>
    </row>
    <row r="113" spans="1:7" s="2" customFormat="1" ht="13.5" customHeight="1" x14ac:dyDescent="0.25">
      <c r="A113" s="1"/>
      <c r="B113" s="16"/>
      <c r="C113" s="16"/>
      <c r="D113" s="16"/>
      <c r="E113" s="16"/>
      <c r="F113" s="16"/>
      <c r="G113" s="1"/>
    </row>
    <row r="114" spans="1:7" s="2" customFormat="1" ht="13.5" customHeight="1" x14ac:dyDescent="0.25">
      <c r="A114" s="1"/>
      <c r="B114" s="16"/>
      <c r="C114" s="16"/>
      <c r="D114" s="16"/>
      <c r="E114" s="16"/>
      <c r="F114" s="16"/>
      <c r="G114" s="1"/>
    </row>
    <row r="115" spans="1:7" s="2" customFormat="1" ht="13.5" customHeight="1" x14ac:dyDescent="0.25">
      <c r="A115" s="1"/>
      <c r="B115" s="16"/>
      <c r="C115" s="16"/>
      <c r="D115" s="16"/>
      <c r="E115" s="16"/>
      <c r="F115" s="16"/>
      <c r="G115" s="1"/>
    </row>
    <row r="116" spans="1:7" s="2" customFormat="1" ht="13.5" customHeight="1" x14ac:dyDescent="0.25">
      <c r="A116" s="1"/>
      <c r="B116" s="16"/>
      <c r="C116" s="16"/>
      <c r="D116" s="16"/>
      <c r="E116" s="16"/>
      <c r="F116" s="16"/>
      <c r="G116" s="1"/>
    </row>
    <row r="117" spans="1:7" s="2" customFormat="1" ht="13.5" customHeight="1" x14ac:dyDescent="0.25">
      <c r="A117" s="1"/>
      <c r="B117" s="16"/>
      <c r="C117" s="16"/>
      <c r="D117" s="16"/>
      <c r="E117" s="16"/>
      <c r="F117" s="16"/>
      <c r="G117" s="1"/>
    </row>
    <row r="118" spans="1:7" s="2" customFormat="1" ht="13.5" customHeight="1" x14ac:dyDescent="0.25">
      <c r="A118" s="1"/>
      <c r="B118" s="16"/>
      <c r="C118" s="16"/>
      <c r="D118" s="16"/>
      <c r="E118" s="16"/>
      <c r="F118" s="16"/>
      <c r="G118" s="1"/>
    </row>
    <row r="119" spans="1:7" s="2" customFormat="1" ht="13.5" customHeight="1" x14ac:dyDescent="0.25">
      <c r="A119" s="1"/>
      <c r="B119" s="16"/>
      <c r="C119" s="16"/>
      <c r="D119" s="16"/>
      <c r="E119" s="16"/>
      <c r="F119" s="16"/>
      <c r="G119" s="1"/>
    </row>
    <row r="120" spans="1:7" s="2" customFormat="1" ht="13.5" customHeight="1" x14ac:dyDescent="0.25">
      <c r="A120" s="1"/>
      <c r="B120" s="16"/>
      <c r="C120" s="16"/>
      <c r="D120" s="16"/>
      <c r="E120" s="16"/>
      <c r="F120" s="16"/>
      <c r="G120" s="1"/>
    </row>
    <row r="121" spans="1:7" s="2" customFormat="1" ht="13.5" customHeight="1" x14ac:dyDescent="0.35">
      <c r="A121" s="10"/>
      <c r="B121" s="16"/>
      <c r="C121" s="16"/>
      <c r="D121" s="16"/>
      <c r="E121" s="16"/>
      <c r="F121" s="16"/>
      <c r="G121" s="1"/>
    </row>
    <row r="122" spans="1:7" s="2" customFormat="1" ht="13.5" customHeight="1" x14ac:dyDescent="0.25">
      <c r="A122" s="1"/>
      <c r="B122" s="16"/>
      <c r="C122" s="16"/>
      <c r="D122" s="16"/>
      <c r="E122" s="16"/>
      <c r="F122" s="16"/>
      <c r="G122" s="1"/>
    </row>
    <row r="123" spans="1:7" s="2" customFormat="1" x14ac:dyDescent="0.25">
      <c r="A123" s="1"/>
      <c r="B123" s="16"/>
      <c r="C123" s="16"/>
      <c r="D123" s="16"/>
      <c r="E123" s="16"/>
      <c r="F123" s="16"/>
      <c r="G123" s="1"/>
    </row>
    <row r="124" spans="1:7" s="2" customFormat="1" x14ac:dyDescent="0.25">
      <c r="A124" s="1"/>
      <c r="B124" s="16"/>
      <c r="C124" s="16"/>
      <c r="D124" s="16"/>
      <c r="E124" s="16"/>
      <c r="F124" s="16"/>
      <c r="G124" s="1"/>
    </row>
    <row r="125" spans="1:7" s="2" customFormat="1" x14ac:dyDescent="0.25">
      <c r="A125" s="1"/>
      <c r="B125" s="16"/>
      <c r="C125" s="16"/>
      <c r="D125" s="16"/>
      <c r="E125" s="16"/>
      <c r="F125" s="16"/>
      <c r="G125" s="1"/>
    </row>
    <row r="126" spans="1:7" s="2" customFormat="1" x14ac:dyDescent="0.25">
      <c r="A126" s="1"/>
      <c r="B126" s="16"/>
      <c r="C126" s="16"/>
      <c r="D126" s="16"/>
      <c r="E126" s="16"/>
      <c r="F126" s="16"/>
      <c r="G126" s="1"/>
    </row>
    <row r="127" spans="1:7" s="2" customFormat="1" x14ac:dyDescent="0.25">
      <c r="B127" s="14"/>
      <c r="C127" s="14"/>
      <c r="D127" s="14"/>
      <c r="E127" s="14"/>
      <c r="F127" s="14"/>
      <c r="G127" s="7"/>
    </row>
    <row r="128" spans="1:7" s="2" customFormat="1" x14ac:dyDescent="0.25">
      <c r="B128" s="14"/>
      <c r="C128" s="14"/>
      <c r="D128" s="14"/>
      <c r="E128" s="14"/>
      <c r="F128" s="14"/>
    </row>
    <row r="129" spans="2:6" s="2" customFormat="1" x14ac:dyDescent="0.25">
      <c r="B129" s="19"/>
      <c r="C129" s="19"/>
      <c r="D129" s="19"/>
      <c r="E129" s="19"/>
      <c r="F129" s="19"/>
    </row>
    <row r="130" spans="2:6" s="2" customFormat="1" x14ac:dyDescent="0.25">
      <c r="B130" s="19"/>
      <c r="C130" s="19"/>
      <c r="D130" s="19"/>
      <c r="E130" s="19"/>
      <c r="F130" s="19"/>
    </row>
    <row r="131" spans="2:6" s="2" customFormat="1" x14ac:dyDescent="0.25">
      <c r="B131" s="19"/>
      <c r="C131" s="19"/>
      <c r="D131" s="19"/>
      <c r="E131" s="19"/>
      <c r="F131" s="19"/>
    </row>
    <row r="132" spans="2:6" s="2" customFormat="1" x14ac:dyDescent="0.25">
      <c r="B132" s="19"/>
      <c r="C132" s="19"/>
      <c r="D132" s="19"/>
      <c r="E132" s="19"/>
      <c r="F132" s="19"/>
    </row>
    <row r="133" spans="2:6" s="2" customFormat="1" x14ac:dyDescent="0.25">
      <c r="B133" s="19"/>
      <c r="C133" s="19"/>
      <c r="D133" s="19"/>
      <c r="E133" s="19"/>
      <c r="F133" s="19"/>
    </row>
    <row r="134" spans="2:6" s="2" customFormat="1" x14ac:dyDescent="0.25">
      <c r="B134" s="19"/>
      <c r="C134" s="19"/>
      <c r="D134" s="19"/>
      <c r="E134" s="19"/>
      <c r="F134" s="19"/>
    </row>
    <row r="135" spans="2:6" s="2" customFormat="1" x14ac:dyDescent="0.25">
      <c r="B135" s="19"/>
      <c r="C135" s="19"/>
      <c r="D135" s="19"/>
      <c r="E135" s="19"/>
      <c r="F135" s="19"/>
    </row>
    <row r="136" spans="2:6" s="2" customFormat="1" x14ac:dyDescent="0.25">
      <c r="B136" s="19"/>
      <c r="C136" s="19"/>
      <c r="D136" s="19"/>
      <c r="E136" s="19"/>
      <c r="F136" s="19"/>
    </row>
    <row r="137" spans="2:6" s="2" customFormat="1" x14ac:dyDescent="0.25">
      <c r="B137" s="19"/>
      <c r="C137" s="19"/>
      <c r="D137" s="19"/>
      <c r="E137" s="19"/>
      <c r="F137" s="19"/>
    </row>
    <row r="138" spans="2:6" s="2" customFormat="1" x14ac:dyDescent="0.25">
      <c r="B138" s="19"/>
      <c r="C138" s="19"/>
      <c r="D138" s="19"/>
      <c r="E138" s="19"/>
      <c r="F138" s="19"/>
    </row>
    <row r="139" spans="2:6" s="2" customFormat="1" x14ac:dyDescent="0.25">
      <c r="B139" s="19"/>
      <c r="C139" s="19"/>
      <c r="D139" s="19"/>
      <c r="E139" s="19"/>
      <c r="F139" s="19"/>
    </row>
    <row r="140" spans="2:6" s="2" customFormat="1" x14ac:dyDescent="0.25">
      <c r="B140" s="19"/>
      <c r="C140" s="19"/>
      <c r="D140" s="19"/>
      <c r="E140" s="19"/>
      <c r="F140" s="19"/>
    </row>
    <row r="141" spans="2:6" s="2" customFormat="1" x14ac:dyDescent="0.25">
      <c r="B141" s="19"/>
      <c r="C141" s="19"/>
      <c r="D141" s="19"/>
      <c r="E141" s="19"/>
      <c r="F141" s="19"/>
    </row>
    <row r="142" spans="2:6" s="2" customFormat="1" x14ac:dyDescent="0.25">
      <c r="B142" s="19"/>
      <c r="C142" s="19"/>
      <c r="D142" s="19"/>
      <c r="E142" s="19"/>
      <c r="F142" s="19"/>
    </row>
    <row r="143" spans="2:6" s="2" customFormat="1" x14ac:dyDescent="0.25">
      <c r="B143" s="19"/>
      <c r="C143" s="19"/>
      <c r="D143" s="19"/>
      <c r="E143" s="19"/>
      <c r="F143" s="19"/>
    </row>
    <row r="144" spans="2:6" s="2" customFormat="1" x14ac:dyDescent="0.25">
      <c r="B144" s="19"/>
      <c r="C144" s="19"/>
      <c r="D144" s="19"/>
      <c r="E144" s="19"/>
      <c r="F144" s="19"/>
    </row>
    <row r="145" spans="2:6" s="2" customFormat="1" x14ac:dyDescent="0.25">
      <c r="B145" s="19"/>
      <c r="C145" s="19"/>
      <c r="D145" s="19"/>
      <c r="E145" s="19"/>
      <c r="F145" s="19"/>
    </row>
    <row r="146" spans="2:6" s="2" customFormat="1" x14ac:dyDescent="0.25">
      <c r="B146" s="19"/>
      <c r="C146" s="19"/>
      <c r="D146" s="19"/>
      <c r="E146" s="19"/>
      <c r="F146" s="19"/>
    </row>
    <row r="147" spans="2:6" s="2" customFormat="1" x14ac:dyDescent="0.25">
      <c r="B147" s="19"/>
      <c r="C147" s="19"/>
      <c r="D147" s="19"/>
      <c r="E147" s="19"/>
      <c r="F147" s="19"/>
    </row>
    <row r="148" spans="2:6" s="2" customFormat="1" x14ac:dyDescent="0.25">
      <c r="B148" s="19"/>
      <c r="C148" s="19"/>
      <c r="D148" s="19"/>
      <c r="E148" s="19"/>
      <c r="F148" s="19"/>
    </row>
  </sheetData>
  <phoneticPr fontId="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49"/>
  <sheetViews>
    <sheetView zoomScale="81" zoomScaleNormal="81" workbookViewId="0">
      <selection activeCell="F20" sqref="F20"/>
    </sheetView>
  </sheetViews>
  <sheetFormatPr defaultColWidth="11.36328125" defaultRowHeight="12.5" x14ac:dyDescent="0.25"/>
  <cols>
    <col min="1" max="1" width="5.81640625" style="16" bestFit="1" customWidth="1"/>
    <col min="2" max="2" width="12.36328125" style="16" customWidth="1"/>
    <col min="3" max="3" width="15" style="16" customWidth="1"/>
    <col min="4" max="4" width="16.26953125" style="16" customWidth="1"/>
    <col min="5" max="5" width="16.36328125" style="16" customWidth="1"/>
    <col min="6" max="6" width="30.81640625" style="16" bestFit="1" customWidth="1"/>
    <col min="7" max="7" width="6.7265625" style="16" bestFit="1" customWidth="1"/>
    <col min="8" max="8" width="202.81640625" style="1" hidden="1" customWidth="1"/>
    <col min="9" max="16384" width="11.36328125" style="1"/>
  </cols>
  <sheetData>
    <row r="1" spans="1:11" s="33" customFormat="1" ht="14.15" customHeight="1" thickBot="1" x14ac:dyDescent="0.35">
      <c r="A1" s="77" t="s">
        <v>65</v>
      </c>
      <c r="B1" s="102"/>
      <c r="C1" s="102"/>
      <c r="D1" s="79"/>
      <c r="E1" s="102"/>
      <c r="F1" s="79"/>
      <c r="G1" s="92"/>
      <c r="H1" s="93"/>
      <c r="I1" s="94"/>
      <c r="J1" s="94"/>
      <c r="K1" s="94"/>
    </row>
    <row r="2" spans="1:11" s="110" customFormat="1" ht="14.15" customHeight="1" x14ac:dyDescent="0.3">
      <c r="A2" s="124" t="s">
        <v>16</v>
      </c>
      <c r="B2" s="106" t="s">
        <v>22</v>
      </c>
      <c r="C2" s="106" t="s">
        <v>23</v>
      </c>
      <c r="D2" s="106" t="s">
        <v>66</v>
      </c>
      <c r="E2" s="106" t="s">
        <v>67</v>
      </c>
      <c r="F2" s="106" t="s">
        <v>68</v>
      </c>
      <c r="G2" s="106" t="s">
        <v>19</v>
      </c>
      <c r="H2" s="107" t="s">
        <v>20</v>
      </c>
      <c r="I2" s="109" t="s">
        <v>15</v>
      </c>
      <c r="J2" s="109"/>
      <c r="K2" s="109"/>
    </row>
    <row r="3" spans="1:11" s="33" customFormat="1" ht="14.15" customHeight="1" thickBot="1" x14ac:dyDescent="0.35">
      <c r="A3" s="162"/>
      <c r="B3" s="144">
        <v>15</v>
      </c>
      <c r="C3" s="144">
        <v>20</v>
      </c>
      <c r="D3" s="144">
        <v>20</v>
      </c>
      <c r="E3" s="144">
        <v>15</v>
      </c>
      <c r="F3" s="144">
        <v>10</v>
      </c>
      <c r="G3" s="144">
        <f>SUM(B3:F3)</f>
        <v>80</v>
      </c>
      <c r="H3" s="146"/>
      <c r="I3" s="94"/>
      <c r="J3" s="94"/>
      <c r="K3" s="94"/>
    </row>
    <row r="4" spans="1:11" s="109" customFormat="1" ht="14.15" customHeight="1" thickBot="1" x14ac:dyDescent="0.35">
      <c r="A4" s="166" t="s">
        <v>104</v>
      </c>
      <c r="B4" s="167">
        <v>15</v>
      </c>
      <c r="C4" s="167">
        <v>15</v>
      </c>
      <c r="D4" s="167">
        <v>20</v>
      </c>
      <c r="E4" s="167">
        <v>10</v>
      </c>
      <c r="F4" s="167">
        <v>10</v>
      </c>
      <c r="G4" s="106">
        <f>SUM(B4:F4)</f>
        <v>70</v>
      </c>
      <c r="H4" s="168" t="s">
        <v>183</v>
      </c>
      <c r="I4" s="109">
        <f>((G4/80)*100)</f>
        <v>87.5</v>
      </c>
    </row>
    <row r="5" spans="1:11" s="36" customFormat="1" ht="14.15" customHeight="1" thickBot="1" x14ac:dyDescent="0.35">
      <c r="A5" s="34" t="s">
        <v>103</v>
      </c>
      <c r="B5" s="46">
        <v>15</v>
      </c>
      <c r="C5" s="46">
        <v>15</v>
      </c>
      <c r="D5" s="46">
        <v>20</v>
      </c>
      <c r="E5" s="46">
        <v>15</v>
      </c>
      <c r="F5" s="46">
        <v>10</v>
      </c>
      <c r="G5" s="106">
        <f t="shared" ref="G5:G32" si="0">SUM(B5:F5)</f>
        <v>75</v>
      </c>
      <c r="H5" s="40" t="s">
        <v>182</v>
      </c>
      <c r="I5" s="109">
        <f t="shared" ref="I5:I32" si="1">((G5/80)*100)</f>
        <v>93.75</v>
      </c>
    </row>
    <row r="6" spans="1:11" s="36" customFormat="1" ht="14.15" customHeight="1" thickBot="1" x14ac:dyDescent="0.35">
      <c r="A6" s="34" t="s">
        <v>198</v>
      </c>
      <c r="B6" s="46">
        <v>15</v>
      </c>
      <c r="C6" s="46">
        <v>20</v>
      </c>
      <c r="D6" s="46">
        <v>19</v>
      </c>
      <c r="E6" s="46">
        <v>15</v>
      </c>
      <c r="F6" s="47">
        <v>10</v>
      </c>
      <c r="G6" s="106">
        <f t="shared" si="0"/>
        <v>79</v>
      </c>
      <c r="H6" s="40" t="s">
        <v>185</v>
      </c>
      <c r="I6" s="109">
        <f t="shared" si="1"/>
        <v>98.75</v>
      </c>
    </row>
    <row r="7" spans="1:11" s="36" customFormat="1" ht="13.5" customHeight="1" thickBot="1" x14ac:dyDescent="0.35">
      <c r="A7" s="34" t="s">
        <v>96</v>
      </c>
      <c r="B7" s="46">
        <v>15</v>
      </c>
      <c r="C7" s="46">
        <v>15</v>
      </c>
      <c r="D7" s="46">
        <v>20</v>
      </c>
      <c r="E7" s="46">
        <v>15</v>
      </c>
      <c r="F7" s="46">
        <v>10</v>
      </c>
      <c r="G7" s="106">
        <f t="shared" si="0"/>
        <v>75</v>
      </c>
      <c r="H7" s="40" t="s">
        <v>182</v>
      </c>
      <c r="I7" s="109">
        <f t="shared" si="1"/>
        <v>93.75</v>
      </c>
    </row>
    <row r="8" spans="1:11" s="36" customFormat="1" ht="13.5" customHeight="1" thickBot="1" x14ac:dyDescent="0.35">
      <c r="A8" s="34"/>
      <c r="B8" s="46">
        <v>0</v>
      </c>
      <c r="C8" s="46">
        <v>0</v>
      </c>
      <c r="D8" s="46">
        <v>0</v>
      </c>
      <c r="E8" s="46">
        <v>0</v>
      </c>
      <c r="F8" s="47" t="s">
        <v>191</v>
      </c>
      <c r="G8" s="106">
        <f t="shared" si="0"/>
        <v>0</v>
      </c>
      <c r="H8" s="40" t="s">
        <v>190</v>
      </c>
      <c r="I8" s="109">
        <f t="shared" si="1"/>
        <v>0</v>
      </c>
    </row>
    <row r="9" spans="1:11" s="36" customFormat="1" ht="14.15" customHeight="1" thickBot="1" x14ac:dyDescent="0.35">
      <c r="A9" s="34" t="s">
        <v>84</v>
      </c>
      <c r="B9" s="46">
        <v>15</v>
      </c>
      <c r="C9" s="46">
        <v>15</v>
      </c>
      <c r="D9" s="46">
        <v>20</v>
      </c>
      <c r="E9" s="46">
        <v>15</v>
      </c>
      <c r="F9" s="46">
        <v>10</v>
      </c>
      <c r="G9" s="106">
        <f t="shared" si="0"/>
        <v>75</v>
      </c>
      <c r="H9" s="40" t="s">
        <v>184</v>
      </c>
      <c r="I9" s="109">
        <f t="shared" si="1"/>
        <v>93.75</v>
      </c>
    </row>
    <row r="10" spans="1:11" s="36" customFormat="1" ht="14.15" customHeight="1" thickBot="1" x14ac:dyDescent="0.35">
      <c r="A10" s="34"/>
      <c r="B10" s="46">
        <v>15</v>
      </c>
      <c r="C10" s="46">
        <v>15</v>
      </c>
      <c r="D10" s="46">
        <v>20</v>
      </c>
      <c r="E10" s="46">
        <v>15</v>
      </c>
      <c r="F10" s="47">
        <v>10</v>
      </c>
      <c r="G10" s="183">
        <f>0.5*SUM(B10:F10)</f>
        <v>37.5</v>
      </c>
      <c r="H10" s="40" t="s">
        <v>189</v>
      </c>
      <c r="I10" s="109">
        <f t="shared" si="1"/>
        <v>46.875</v>
      </c>
    </row>
    <row r="11" spans="1:11" s="36" customFormat="1" ht="14.15" customHeight="1" thickBot="1" x14ac:dyDescent="0.35">
      <c r="A11" s="34" t="s">
        <v>89</v>
      </c>
      <c r="B11" s="46"/>
      <c r="C11" s="46"/>
      <c r="D11" s="46"/>
      <c r="E11" s="46"/>
      <c r="F11" s="47"/>
      <c r="G11" s="106">
        <f t="shared" si="0"/>
        <v>0</v>
      </c>
      <c r="H11" s="40"/>
      <c r="I11" s="109">
        <f t="shared" si="1"/>
        <v>0</v>
      </c>
    </row>
    <row r="12" spans="1:11" s="36" customFormat="1" ht="13.5" customHeight="1" thickBot="1" x14ac:dyDescent="0.35">
      <c r="A12" s="34" t="s">
        <v>100</v>
      </c>
      <c r="B12" s="46">
        <v>15</v>
      </c>
      <c r="C12" s="46">
        <v>15</v>
      </c>
      <c r="D12" s="46">
        <v>20</v>
      </c>
      <c r="E12" s="46">
        <v>15</v>
      </c>
      <c r="F12" s="46">
        <v>10</v>
      </c>
      <c r="G12" s="106">
        <f t="shared" si="0"/>
        <v>75</v>
      </c>
      <c r="H12" s="40" t="s">
        <v>184</v>
      </c>
      <c r="I12" s="109">
        <f t="shared" si="1"/>
        <v>93.75</v>
      </c>
    </row>
    <row r="13" spans="1:11" s="36" customFormat="1" ht="14.5" thickBot="1" x14ac:dyDescent="0.35">
      <c r="A13" s="35" t="s">
        <v>91</v>
      </c>
      <c r="B13" s="46">
        <v>15</v>
      </c>
      <c r="C13" s="46">
        <v>15</v>
      </c>
      <c r="D13" s="46">
        <v>20</v>
      </c>
      <c r="E13" s="46">
        <v>15</v>
      </c>
      <c r="F13" s="47">
        <v>10</v>
      </c>
      <c r="G13" s="106">
        <f t="shared" si="0"/>
        <v>75</v>
      </c>
      <c r="H13" s="40" t="s">
        <v>184</v>
      </c>
      <c r="I13" s="109">
        <f t="shared" si="1"/>
        <v>93.75</v>
      </c>
    </row>
    <row r="14" spans="1:11" s="36" customFormat="1" ht="14.15" customHeight="1" thickBot="1" x14ac:dyDescent="0.35">
      <c r="A14" s="34" t="s">
        <v>82</v>
      </c>
      <c r="B14" s="46">
        <v>15</v>
      </c>
      <c r="C14" s="46">
        <v>20</v>
      </c>
      <c r="D14" s="46">
        <v>20</v>
      </c>
      <c r="E14" s="46">
        <v>15</v>
      </c>
      <c r="F14" s="47">
        <v>10</v>
      </c>
      <c r="G14" s="106">
        <f t="shared" si="0"/>
        <v>80</v>
      </c>
      <c r="H14" s="39"/>
      <c r="I14" s="109">
        <f t="shared" si="1"/>
        <v>100</v>
      </c>
    </row>
    <row r="15" spans="1:11" s="36" customFormat="1" ht="14.15" customHeight="1" thickBot="1" x14ac:dyDescent="0.35">
      <c r="A15" s="35" t="s">
        <v>85</v>
      </c>
      <c r="B15" s="46">
        <v>15</v>
      </c>
      <c r="C15" s="46">
        <v>15</v>
      </c>
      <c r="D15" s="46">
        <v>20</v>
      </c>
      <c r="E15" s="46">
        <v>15</v>
      </c>
      <c r="F15" s="47">
        <v>10</v>
      </c>
      <c r="G15" s="106">
        <f t="shared" si="0"/>
        <v>75</v>
      </c>
      <c r="H15" s="40" t="s">
        <v>184</v>
      </c>
      <c r="I15" s="109">
        <f t="shared" si="1"/>
        <v>93.75</v>
      </c>
    </row>
    <row r="16" spans="1:11" s="36" customFormat="1" ht="14.15" customHeight="1" thickBot="1" x14ac:dyDescent="0.35">
      <c r="A16" s="35" t="s">
        <v>94</v>
      </c>
      <c r="B16" s="46">
        <v>15</v>
      </c>
      <c r="C16" s="46">
        <v>15</v>
      </c>
      <c r="D16" s="46">
        <v>20</v>
      </c>
      <c r="E16" s="46">
        <v>15</v>
      </c>
      <c r="F16" s="47">
        <v>10</v>
      </c>
      <c r="G16" s="106">
        <f t="shared" si="0"/>
        <v>75</v>
      </c>
      <c r="H16" s="40" t="s">
        <v>184</v>
      </c>
      <c r="I16" s="109">
        <f t="shared" si="1"/>
        <v>93.75</v>
      </c>
    </row>
    <row r="17" spans="1:9" s="36" customFormat="1" ht="14.15" customHeight="1" thickBot="1" x14ac:dyDescent="0.35">
      <c r="A17" s="35" t="s">
        <v>90</v>
      </c>
      <c r="B17" s="46">
        <v>15</v>
      </c>
      <c r="C17" s="46">
        <v>15</v>
      </c>
      <c r="D17" s="46">
        <v>20</v>
      </c>
      <c r="E17" s="46">
        <v>15</v>
      </c>
      <c r="F17" s="47">
        <v>10</v>
      </c>
      <c r="G17" s="106">
        <f t="shared" si="0"/>
        <v>75</v>
      </c>
      <c r="H17" s="40" t="s">
        <v>184</v>
      </c>
      <c r="I17" s="109">
        <f t="shared" si="1"/>
        <v>93.75</v>
      </c>
    </row>
    <row r="18" spans="1:9" s="36" customFormat="1" ht="14.15" customHeight="1" thickBot="1" x14ac:dyDescent="0.35">
      <c r="A18" s="35" t="s">
        <v>98</v>
      </c>
      <c r="B18" s="46">
        <v>15</v>
      </c>
      <c r="C18" s="47">
        <v>15</v>
      </c>
      <c r="D18" s="47">
        <v>20</v>
      </c>
      <c r="E18" s="47">
        <v>15</v>
      </c>
      <c r="F18" s="47">
        <v>10</v>
      </c>
      <c r="G18" s="106">
        <f t="shared" si="0"/>
        <v>75</v>
      </c>
      <c r="H18" s="40" t="s">
        <v>184</v>
      </c>
      <c r="I18" s="109">
        <f t="shared" si="1"/>
        <v>93.75</v>
      </c>
    </row>
    <row r="19" spans="1:9" s="36" customFormat="1" ht="14.15" customHeight="1" thickBot="1" x14ac:dyDescent="0.35">
      <c r="A19" s="35" t="s">
        <v>88</v>
      </c>
      <c r="B19" s="46">
        <v>15</v>
      </c>
      <c r="C19" s="46">
        <v>15</v>
      </c>
      <c r="D19" s="46">
        <v>20</v>
      </c>
      <c r="E19" s="46">
        <v>15</v>
      </c>
      <c r="F19" s="46">
        <v>10</v>
      </c>
      <c r="G19" s="106">
        <f t="shared" si="0"/>
        <v>75</v>
      </c>
      <c r="H19" s="40" t="s">
        <v>184</v>
      </c>
      <c r="I19" s="109">
        <f t="shared" si="1"/>
        <v>93.75</v>
      </c>
    </row>
    <row r="20" spans="1:9" s="36" customFormat="1" ht="14.15" customHeight="1" thickBot="1" x14ac:dyDescent="0.35">
      <c r="A20" s="34" t="s">
        <v>95</v>
      </c>
      <c r="B20" s="46">
        <v>15</v>
      </c>
      <c r="C20" s="45">
        <v>15</v>
      </c>
      <c r="D20" s="45">
        <v>20</v>
      </c>
      <c r="E20" s="47">
        <v>15</v>
      </c>
      <c r="F20" s="47">
        <v>10</v>
      </c>
      <c r="G20" s="106">
        <f t="shared" si="0"/>
        <v>75</v>
      </c>
      <c r="H20" s="40" t="s">
        <v>184</v>
      </c>
      <c r="I20" s="109">
        <f t="shared" si="1"/>
        <v>93.75</v>
      </c>
    </row>
    <row r="21" spans="1:9" s="36" customFormat="1" ht="14.15" customHeight="1" thickBot="1" x14ac:dyDescent="0.35">
      <c r="A21" s="35" t="s">
        <v>102</v>
      </c>
      <c r="B21" s="46">
        <v>15</v>
      </c>
      <c r="C21" s="46">
        <v>15</v>
      </c>
      <c r="D21" s="46">
        <v>20</v>
      </c>
      <c r="E21" s="46">
        <v>15</v>
      </c>
      <c r="F21" s="47">
        <v>5</v>
      </c>
      <c r="G21" s="106">
        <f t="shared" si="0"/>
        <v>70</v>
      </c>
      <c r="H21" s="40" t="s">
        <v>184</v>
      </c>
      <c r="I21" s="109">
        <f t="shared" si="1"/>
        <v>87.5</v>
      </c>
    </row>
    <row r="22" spans="1:9" s="36" customFormat="1" ht="13.5" customHeight="1" thickBot="1" x14ac:dyDescent="0.35">
      <c r="A22" s="35" t="s">
        <v>81</v>
      </c>
      <c r="B22" s="46">
        <v>15</v>
      </c>
      <c r="C22" s="46">
        <v>20</v>
      </c>
      <c r="D22" s="46">
        <v>20</v>
      </c>
      <c r="E22" s="47">
        <v>15</v>
      </c>
      <c r="F22" s="46">
        <v>10</v>
      </c>
      <c r="G22" s="106">
        <f t="shared" si="0"/>
        <v>80</v>
      </c>
      <c r="H22" s="40"/>
      <c r="I22" s="109">
        <f t="shared" si="1"/>
        <v>100</v>
      </c>
    </row>
    <row r="23" spans="1:9" s="36" customFormat="1" ht="14.15" customHeight="1" thickBot="1" x14ac:dyDescent="0.35">
      <c r="A23" s="34" t="s">
        <v>97</v>
      </c>
      <c r="B23" s="47">
        <v>15</v>
      </c>
      <c r="C23" s="47">
        <v>17</v>
      </c>
      <c r="D23" s="47">
        <v>20</v>
      </c>
      <c r="E23" s="47">
        <v>15</v>
      </c>
      <c r="F23" s="47">
        <v>10</v>
      </c>
      <c r="G23" s="106">
        <f t="shared" si="0"/>
        <v>77</v>
      </c>
      <c r="H23" s="36" t="s">
        <v>199</v>
      </c>
      <c r="I23" s="109">
        <f t="shared" si="1"/>
        <v>96.25</v>
      </c>
    </row>
    <row r="24" spans="1:9" s="36" customFormat="1" ht="14.15" customHeight="1" thickBot="1" x14ac:dyDescent="0.35">
      <c r="A24" s="35" t="s">
        <v>93</v>
      </c>
      <c r="B24" s="46">
        <v>15</v>
      </c>
      <c r="C24" s="46">
        <v>15</v>
      </c>
      <c r="D24" s="46">
        <v>20</v>
      </c>
      <c r="E24" s="47">
        <v>15</v>
      </c>
      <c r="F24" s="47">
        <v>5</v>
      </c>
      <c r="G24" s="106">
        <f t="shared" si="0"/>
        <v>70</v>
      </c>
      <c r="H24" s="40" t="s">
        <v>184</v>
      </c>
      <c r="I24" s="109">
        <f t="shared" si="1"/>
        <v>87.5</v>
      </c>
    </row>
    <row r="25" spans="1:9" s="36" customFormat="1" ht="14.15" customHeight="1" thickBot="1" x14ac:dyDescent="0.35">
      <c r="A25" s="34" t="s">
        <v>86</v>
      </c>
      <c r="B25" s="46">
        <v>15</v>
      </c>
      <c r="C25" s="46">
        <v>15</v>
      </c>
      <c r="D25" s="46">
        <v>20</v>
      </c>
      <c r="E25" s="46">
        <v>15</v>
      </c>
      <c r="F25" s="47">
        <v>10</v>
      </c>
      <c r="G25" s="106">
        <f t="shared" si="0"/>
        <v>75</v>
      </c>
      <c r="H25" s="40" t="s">
        <v>184</v>
      </c>
      <c r="I25" s="109">
        <f t="shared" si="1"/>
        <v>93.75</v>
      </c>
    </row>
    <row r="26" spans="1:9" s="36" customFormat="1" ht="13.5" customHeight="1" thickBot="1" x14ac:dyDescent="0.35">
      <c r="A26" s="34" t="s">
        <v>92</v>
      </c>
      <c r="B26" s="46">
        <v>15</v>
      </c>
      <c r="C26" s="46">
        <v>15</v>
      </c>
      <c r="D26" s="46">
        <v>20</v>
      </c>
      <c r="E26" s="46">
        <v>15</v>
      </c>
      <c r="F26" s="46">
        <v>10</v>
      </c>
      <c r="G26" s="106">
        <f t="shared" si="0"/>
        <v>75</v>
      </c>
      <c r="H26" s="40" t="s">
        <v>184</v>
      </c>
      <c r="I26" s="109">
        <f t="shared" si="1"/>
        <v>93.75</v>
      </c>
    </row>
    <row r="27" spans="1:9" s="36" customFormat="1" ht="14.15" customHeight="1" thickBot="1" x14ac:dyDescent="0.35">
      <c r="A27" s="34" t="s">
        <v>105</v>
      </c>
      <c r="B27" s="46">
        <v>15</v>
      </c>
      <c r="C27" s="46">
        <v>15</v>
      </c>
      <c r="D27" s="46">
        <v>20</v>
      </c>
      <c r="E27" s="46">
        <v>15</v>
      </c>
      <c r="F27" s="47">
        <v>10</v>
      </c>
      <c r="G27" s="106">
        <f t="shared" si="0"/>
        <v>75</v>
      </c>
      <c r="H27" s="40" t="s">
        <v>184</v>
      </c>
      <c r="I27" s="109">
        <f t="shared" si="1"/>
        <v>93.75</v>
      </c>
    </row>
    <row r="28" spans="1:9" s="36" customFormat="1" ht="14.15" customHeight="1" thickBot="1" x14ac:dyDescent="0.35">
      <c r="A28" s="34" t="s">
        <v>101</v>
      </c>
      <c r="B28" s="46">
        <v>15</v>
      </c>
      <c r="C28" s="46">
        <v>15</v>
      </c>
      <c r="D28" s="46">
        <v>20</v>
      </c>
      <c r="E28" s="46">
        <v>15</v>
      </c>
      <c r="F28" s="47">
        <v>5</v>
      </c>
      <c r="G28" s="106">
        <f t="shared" si="0"/>
        <v>70</v>
      </c>
      <c r="H28" s="40" t="s">
        <v>184</v>
      </c>
      <c r="I28" s="109">
        <f t="shared" si="1"/>
        <v>87.5</v>
      </c>
    </row>
    <row r="29" spans="1:9" s="36" customFormat="1" ht="14.15" customHeight="1" thickBot="1" x14ac:dyDescent="0.35">
      <c r="A29" s="35" t="s">
        <v>87</v>
      </c>
      <c r="B29" s="46">
        <v>15</v>
      </c>
      <c r="C29" s="46">
        <v>15</v>
      </c>
      <c r="D29" s="46">
        <v>20</v>
      </c>
      <c r="E29" s="47">
        <v>15</v>
      </c>
      <c r="F29" s="47">
        <v>10</v>
      </c>
      <c r="G29" s="106">
        <f t="shared" si="0"/>
        <v>75</v>
      </c>
      <c r="H29" s="40" t="s">
        <v>184</v>
      </c>
      <c r="I29" s="109">
        <f t="shared" si="1"/>
        <v>93.75</v>
      </c>
    </row>
    <row r="30" spans="1:9" s="36" customFormat="1" ht="13.5" customHeight="1" thickBot="1" x14ac:dyDescent="0.35">
      <c r="A30" s="34" t="s">
        <v>83</v>
      </c>
      <c r="B30" s="46">
        <v>14</v>
      </c>
      <c r="C30" s="45">
        <v>15</v>
      </c>
      <c r="D30" s="45">
        <v>20</v>
      </c>
      <c r="E30" s="46">
        <v>10</v>
      </c>
      <c r="F30" s="47">
        <v>10</v>
      </c>
      <c r="G30" s="106">
        <f t="shared" si="0"/>
        <v>69</v>
      </c>
      <c r="H30" s="40" t="s">
        <v>188</v>
      </c>
      <c r="I30" s="109">
        <f t="shared" si="1"/>
        <v>86.25</v>
      </c>
    </row>
    <row r="31" spans="1:9" s="36" customFormat="1" ht="14.15" customHeight="1" thickBot="1" x14ac:dyDescent="0.35">
      <c r="A31" s="34" t="s">
        <v>99</v>
      </c>
      <c r="B31" s="47">
        <v>15</v>
      </c>
      <c r="C31" s="47">
        <v>20</v>
      </c>
      <c r="D31" s="47">
        <v>20</v>
      </c>
      <c r="E31" s="47">
        <v>15</v>
      </c>
      <c r="F31" s="47">
        <v>10</v>
      </c>
      <c r="G31" s="106">
        <f t="shared" si="0"/>
        <v>80</v>
      </c>
      <c r="I31" s="109">
        <f t="shared" si="1"/>
        <v>100</v>
      </c>
    </row>
    <row r="32" spans="1:9" s="112" customFormat="1" ht="14.15" customHeight="1" thickBot="1" x14ac:dyDescent="0.35">
      <c r="A32" s="134" t="s">
        <v>84</v>
      </c>
      <c r="B32" s="130">
        <v>15</v>
      </c>
      <c r="C32" s="130">
        <v>15</v>
      </c>
      <c r="D32" s="130">
        <v>20</v>
      </c>
      <c r="E32" s="130">
        <v>15</v>
      </c>
      <c r="F32" s="47">
        <v>10</v>
      </c>
      <c r="G32" s="106">
        <f t="shared" si="0"/>
        <v>75</v>
      </c>
      <c r="H32" s="131" t="s">
        <v>182</v>
      </c>
      <c r="I32" s="109">
        <f t="shared" si="1"/>
        <v>93.75</v>
      </c>
    </row>
    <row r="33" spans="1:10" s="2" customFormat="1" ht="13.5" customHeight="1" x14ac:dyDescent="0.25">
      <c r="A33" s="14"/>
      <c r="B33" s="14"/>
      <c r="C33" s="14"/>
      <c r="D33" s="14"/>
      <c r="E33" s="14"/>
      <c r="F33" s="14"/>
      <c r="G33" s="19"/>
      <c r="H33" s="7"/>
    </row>
    <row r="34" spans="1:10" s="2" customFormat="1" ht="13.5" customHeight="1" x14ac:dyDescent="0.25">
      <c r="A34" s="14"/>
      <c r="B34" s="14"/>
      <c r="C34" s="14"/>
      <c r="D34" s="14"/>
      <c r="E34" s="14"/>
      <c r="F34" s="14"/>
      <c r="G34" s="19"/>
      <c r="H34" s="7"/>
    </row>
    <row r="35" spans="1:10" s="2" customFormat="1" ht="13.5" customHeight="1" x14ac:dyDescent="0.25">
      <c r="A35" s="14"/>
      <c r="B35" s="14"/>
      <c r="C35" s="14"/>
      <c r="D35" s="14"/>
      <c r="E35" s="14"/>
      <c r="F35" s="14"/>
      <c r="G35" s="19"/>
      <c r="H35" s="7"/>
    </row>
    <row r="36" spans="1:10" s="2" customFormat="1" ht="13.5" customHeight="1" x14ac:dyDescent="0.25">
      <c r="A36" s="13"/>
      <c r="B36" s="14"/>
      <c r="C36" s="14"/>
      <c r="D36" s="14"/>
      <c r="E36" s="14"/>
      <c r="F36" s="14"/>
      <c r="G36" s="19"/>
      <c r="H36" s="7"/>
    </row>
    <row r="37" spans="1:10" s="2" customFormat="1" ht="13.5" customHeight="1" x14ac:dyDescent="0.25">
      <c r="A37" s="13"/>
      <c r="B37" s="14"/>
      <c r="C37" s="14"/>
      <c r="D37" s="14"/>
      <c r="E37" s="14"/>
      <c r="F37" s="14"/>
      <c r="G37" s="19"/>
      <c r="H37" s="7"/>
    </row>
    <row r="38" spans="1:10" s="2" customFormat="1" ht="13.5" customHeight="1" x14ac:dyDescent="0.25">
      <c r="A38" s="13"/>
      <c r="B38" s="14"/>
      <c r="C38" s="14"/>
      <c r="D38" s="14"/>
      <c r="E38" s="14"/>
      <c r="F38" s="14"/>
      <c r="G38" s="19"/>
      <c r="H38" s="7"/>
    </row>
    <row r="39" spans="1:10" s="2" customFormat="1" ht="13.5" customHeight="1" x14ac:dyDescent="0.25">
      <c r="A39" s="13"/>
      <c r="B39" s="14"/>
      <c r="C39" s="14"/>
      <c r="D39" s="14"/>
      <c r="E39" s="14"/>
      <c r="F39" s="14"/>
      <c r="G39" s="19"/>
      <c r="H39" s="7"/>
    </row>
    <row r="40" spans="1:10" s="2" customFormat="1" ht="13.5" customHeight="1" x14ac:dyDescent="0.25">
      <c r="A40" s="14"/>
      <c r="B40" s="14"/>
      <c r="C40" s="14"/>
      <c r="D40" s="14"/>
      <c r="E40" s="14"/>
      <c r="F40" s="14"/>
      <c r="G40" s="19"/>
      <c r="H40" s="5"/>
    </row>
    <row r="41" spans="1:10" s="2" customFormat="1" ht="13.5" customHeight="1" x14ac:dyDescent="0.3">
      <c r="A41" s="12"/>
      <c r="B41" s="14"/>
      <c r="C41" s="14"/>
      <c r="D41" s="16"/>
      <c r="E41" s="14"/>
      <c r="F41" s="16"/>
      <c r="G41" s="19"/>
      <c r="H41" s="7"/>
      <c r="I41" s="7"/>
      <c r="J41" s="7"/>
    </row>
    <row r="42" spans="1:10" s="2" customFormat="1" ht="13.5" customHeight="1" x14ac:dyDescent="0.25">
      <c r="A42" s="13"/>
      <c r="B42" s="13"/>
      <c r="C42" s="14"/>
      <c r="D42" s="14"/>
      <c r="E42" s="14"/>
      <c r="F42" s="14"/>
      <c r="G42" s="13"/>
      <c r="H42" s="5"/>
    </row>
    <row r="43" spans="1:10" s="2" customFormat="1" ht="13.5" customHeight="1" x14ac:dyDescent="0.25">
      <c r="A43" s="14"/>
      <c r="B43" s="14"/>
      <c r="C43" s="14"/>
      <c r="D43" s="13"/>
      <c r="E43" s="13"/>
      <c r="F43" s="13"/>
      <c r="G43" s="14"/>
      <c r="H43" s="7"/>
    </row>
    <row r="44" spans="1:10" ht="13.5" customHeight="1" x14ac:dyDescent="0.25">
      <c r="A44" s="13"/>
      <c r="B44" s="14"/>
      <c r="C44" s="14"/>
      <c r="D44" s="13"/>
      <c r="E44" s="13"/>
      <c r="F44" s="13"/>
      <c r="G44" s="13"/>
      <c r="H44" s="21"/>
    </row>
    <row r="45" spans="1:10" s="2" customFormat="1" ht="13.5" customHeight="1" x14ac:dyDescent="0.25">
      <c r="A45" s="13"/>
      <c r="B45" s="14"/>
      <c r="C45" s="14"/>
      <c r="D45" s="14"/>
      <c r="E45" s="14"/>
      <c r="F45" s="14"/>
      <c r="G45" s="13"/>
      <c r="H45" s="9"/>
    </row>
    <row r="46" spans="1:10" s="2" customFormat="1" ht="13.5" customHeight="1" x14ac:dyDescent="0.25">
      <c r="A46" s="13"/>
      <c r="B46" s="14"/>
      <c r="C46" s="14"/>
      <c r="D46" s="14"/>
      <c r="E46" s="14"/>
      <c r="F46" s="14"/>
      <c r="G46" s="13"/>
      <c r="H46" s="21"/>
    </row>
    <row r="47" spans="1:10" s="2" customFormat="1" ht="13.5" customHeight="1" x14ac:dyDescent="0.25">
      <c r="A47" s="13"/>
      <c r="B47" s="14"/>
      <c r="C47" s="14"/>
      <c r="D47" s="14"/>
      <c r="E47" s="14"/>
      <c r="F47" s="14"/>
      <c r="G47" s="13"/>
      <c r="H47" s="21"/>
    </row>
    <row r="48" spans="1:10" s="2" customFormat="1" ht="13.5" customHeight="1" x14ac:dyDescent="0.25">
      <c r="A48" s="13"/>
      <c r="B48" s="14"/>
      <c r="C48" s="14"/>
      <c r="D48" s="14"/>
      <c r="E48" s="14"/>
      <c r="F48" s="14"/>
      <c r="G48" s="13"/>
      <c r="H48" s="9"/>
    </row>
    <row r="49" spans="1:8" s="2" customFormat="1" ht="13.5" customHeight="1" x14ac:dyDescent="0.25">
      <c r="A49" s="13"/>
      <c r="B49" s="14"/>
      <c r="C49" s="14"/>
      <c r="D49" s="14"/>
      <c r="E49" s="14"/>
      <c r="F49" s="14"/>
      <c r="G49" s="13"/>
      <c r="H49" s="9"/>
    </row>
    <row r="50" spans="1:8" s="2" customFormat="1" ht="13.5" customHeight="1" x14ac:dyDescent="0.25">
      <c r="A50" s="13"/>
      <c r="B50" s="14"/>
      <c r="C50" s="14"/>
      <c r="D50" s="14"/>
      <c r="E50" s="14"/>
      <c r="F50" s="14"/>
      <c r="G50" s="13"/>
      <c r="H50" s="9"/>
    </row>
    <row r="51" spans="1:8" s="2" customFormat="1" ht="13.5" customHeight="1" x14ac:dyDescent="0.25">
      <c r="A51" s="14"/>
      <c r="B51" s="14"/>
      <c r="C51" s="14"/>
      <c r="D51" s="14"/>
      <c r="E51" s="14"/>
      <c r="F51" s="14"/>
      <c r="G51" s="13"/>
      <c r="H51" s="21"/>
    </row>
    <row r="52" spans="1:8" s="2" customFormat="1" ht="13.5" customHeight="1" x14ac:dyDescent="0.25">
      <c r="A52" s="13"/>
      <c r="B52" s="14"/>
      <c r="C52" s="14"/>
      <c r="D52" s="14"/>
      <c r="E52" s="14"/>
      <c r="F52" s="14"/>
      <c r="G52" s="13"/>
      <c r="H52" s="9"/>
    </row>
    <row r="53" spans="1:8" s="2" customFormat="1" ht="13.5" customHeight="1" x14ac:dyDescent="0.25">
      <c r="A53" s="13"/>
      <c r="B53" s="14"/>
      <c r="C53" s="14"/>
      <c r="D53" s="14"/>
      <c r="E53" s="14"/>
      <c r="F53" s="14"/>
      <c r="G53" s="13"/>
      <c r="H53" s="21"/>
    </row>
    <row r="54" spans="1:8" s="2" customFormat="1" ht="13.5" customHeight="1" x14ac:dyDescent="0.25">
      <c r="A54" s="13"/>
      <c r="B54" s="14"/>
      <c r="C54" s="14"/>
      <c r="D54" s="14"/>
      <c r="E54" s="14"/>
      <c r="F54" s="14"/>
      <c r="G54" s="13"/>
      <c r="H54" s="9"/>
    </row>
    <row r="55" spans="1:8" s="2" customFormat="1" ht="13.5" customHeight="1" x14ac:dyDescent="0.25">
      <c r="A55" s="13"/>
      <c r="B55" s="14"/>
      <c r="C55" s="14"/>
      <c r="D55" s="14"/>
      <c r="E55" s="14"/>
      <c r="F55" s="14"/>
      <c r="G55" s="13"/>
      <c r="H55" s="9"/>
    </row>
    <row r="56" spans="1:8" s="2" customFormat="1" ht="13.5" customHeight="1" x14ac:dyDescent="0.25">
      <c r="A56" s="13"/>
      <c r="B56" s="14"/>
      <c r="C56" s="14"/>
      <c r="D56" s="14"/>
      <c r="E56" s="14"/>
      <c r="F56" s="14"/>
      <c r="G56" s="13"/>
      <c r="H56" s="21"/>
    </row>
    <row r="57" spans="1:8" s="2" customFormat="1" ht="13.5" customHeight="1" x14ac:dyDescent="0.25">
      <c r="A57" s="13"/>
      <c r="B57" s="14"/>
      <c r="C57" s="14"/>
      <c r="D57" s="14"/>
      <c r="E57" s="14"/>
      <c r="F57" s="14"/>
      <c r="G57" s="13"/>
      <c r="H57" s="9"/>
    </row>
    <row r="58" spans="1:8" s="2" customFormat="1" ht="13.5" customHeight="1" x14ac:dyDescent="0.25">
      <c r="A58" s="13"/>
      <c r="B58" s="14"/>
      <c r="C58" s="14"/>
      <c r="D58" s="14"/>
      <c r="E58" s="14"/>
      <c r="F58" s="14"/>
      <c r="G58" s="13"/>
      <c r="H58" s="9"/>
    </row>
    <row r="59" spans="1:8" s="2" customFormat="1" ht="13.5" customHeight="1" x14ac:dyDescent="0.25">
      <c r="A59" s="13"/>
      <c r="B59" s="14"/>
      <c r="C59" s="14"/>
      <c r="D59" s="14"/>
      <c r="E59" s="14"/>
      <c r="F59" s="14"/>
      <c r="G59" s="13"/>
      <c r="H59" s="21"/>
    </row>
    <row r="60" spans="1:8" s="2" customFormat="1" ht="13.5" customHeight="1" x14ac:dyDescent="0.25">
      <c r="A60" s="13"/>
      <c r="B60" s="14"/>
      <c r="C60" s="14"/>
      <c r="D60" s="14"/>
      <c r="E60" s="14"/>
      <c r="F60" s="14"/>
      <c r="G60" s="13"/>
      <c r="H60" s="21"/>
    </row>
    <row r="61" spans="1:8" s="2" customFormat="1" ht="13.5" customHeight="1" x14ac:dyDescent="0.25">
      <c r="A61" s="14"/>
      <c r="B61" s="14"/>
      <c r="C61" s="14"/>
      <c r="D61" s="14"/>
      <c r="E61" s="14"/>
      <c r="F61" s="14"/>
      <c r="G61" s="13"/>
      <c r="H61" s="9"/>
    </row>
    <row r="62" spans="1:8" s="2" customFormat="1" ht="13.5" customHeight="1" x14ac:dyDescent="0.25">
      <c r="A62" s="14"/>
      <c r="B62" s="14"/>
      <c r="C62" s="14"/>
      <c r="D62" s="14"/>
      <c r="E62" s="14"/>
      <c r="F62" s="14"/>
      <c r="G62" s="13"/>
      <c r="H62" s="9"/>
    </row>
    <row r="63" spans="1:8" s="2" customFormat="1" ht="13.5" customHeight="1" x14ac:dyDescent="0.25">
      <c r="A63" s="14"/>
      <c r="B63" s="14"/>
      <c r="C63" s="14"/>
      <c r="D63" s="14"/>
      <c r="E63" s="14"/>
      <c r="F63" s="14"/>
      <c r="G63" s="13"/>
      <c r="H63" s="9"/>
    </row>
    <row r="64" spans="1:8" s="2" customFormat="1" ht="13.5" customHeight="1" x14ac:dyDescent="0.25">
      <c r="A64" s="14"/>
      <c r="B64" s="14"/>
      <c r="C64" s="14"/>
      <c r="D64" s="14"/>
      <c r="E64" s="14"/>
      <c r="F64" s="14"/>
      <c r="G64" s="13"/>
      <c r="H64" s="9"/>
    </row>
    <row r="65" spans="1:8" s="2" customFormat="1" ht="13.5" customHeight="1" x14ac:dyDescent="0.25">
      <c r="A65" s="14"/>
      <c r="B65" s="14"/>
      <c r="C65" s="14"/>
      <c r="D65" s="14"/>
      <c r="E65" s="14"/>
      <c r="F65" s="14"/>
      <c r="G65" s="13"/>
      <c r="H65" s="21"/>
    </row>
    <row r="66" spans="1:8" s="2" customFormat="1" ht="13.5" customHeight="1" x14ac:dyDescent="0.25">
      <c r="A66" s="14"/>
      <c r="B66" s="14"/>
      <c r="C66" s="14"/>
      <c r="D66" s="14"/>
      <c r="E66" s="14"/>
      <c r="F66" s="14"/>
      <c r="G66" s="13"/>
      <c r="H66" s="9"/>
    </row>
    <row r="67" spans="1:8" s="2" customFormat="1" ht="13.5" customHeight="1" x14ac:dyDescent="0.25">
      <c r="A67" s="13"/>
      <c r="B67" s="14"/>
      <c r="C67" s="14"/>
      <c r="D67" s="14"/>
      <c r="E67" s="14"/>
      <c r="F67" s="14"/>
      <c r="G67" s="13"/>
      <c r="H67" s="21"/>
    </row>
    <row r="68" spans="1:8" s="2" customFormat="1" ht="13.5" customHeight="1" x14ac:dyDescent="0.25">
      <c r="A68" s="14"/>
      <c r="B68" s="14"/>
      <c r="C68" s="14"/>
      <c r="D68" s="14"/>
      <c r="E68" s="14"/>
      <c r="F68" s="14"/>
      <c r="G68" s="13"/>
      <c r="H68" s="9"/>
    </row>
    <row r="69" spans="1:8" s="2" customFormat="1" ht="13.5" customHeight="1" x14ac:dyDescent="0.25">
      <c r="A69" s="14"/>
      <c r="B69" s="14"/>
      <c r="C69" s="14"/>
      <c r="D69" s="14"/>
      <c r="E69" s="14"/>
      <c r="F69" s="14"/>
      <c r="G69" s="19"/>
      <c r="H69" s="21"/>
    </row>
    <row r="70" spans="1:8" ht="13.5" customHeight="1" x14ac:dyDescent="0.25">
      <c r="A70" s="14"/>
      <c r="B70" s="14"/>
      <c r="C70" s="14"/>
      <c r="E70" s="14"/>
      <c r="G70" s="19"/>
      <c r="H70" s="7"/>
    </row>
    <row r="71" spans="1:8" ht="13.5" customHeight="1" x14ac:dyDescent="0.3">
      <c r="A71" s="12"/>
      <c r="B71" s="14"/>
      <c r="C71" s="14"/>
      <c r="E71" s="14"/>
      <c r="H71" s="7"/>
    </row>
    <row r="72" spans="1:8" ht="13.5" customHeight="1" x14ac:dyDescent="0.25">
      <c r="A72" s="13"/>
      <c r="B72" s="13"/>
      <c r="C72" s="13"/>
      <c r="D72" s="13"/>
      <c r="E72" s="13"/>
      <c r="F72" s="13"/>
      <c r="G72" s="13"/>
      <c r="H72" s="5"/>
    </row>
    <row r="73" spans="1:8" s="2" customFormat="1" ht="13.5" customHeight="1" x14ac:dyDescent="0.25">
      <c r="A73" s="14"/>
      <c r="B73" s="14"/>
      <c r="C73" s="14"/>
      <c r="D73" s="13"/>
      <c r="E73" s="13"/>
      <c r="F73" s="13"/>
      <c r="G73" s="14"/>
      <c r="H73" s="7"/>
    </row>
    <row r="74" spans="1:8" s="2" customFormat="1" ht="13.5" customHeight="1" x14ac:dyDescent="0.25">
      <c r="A74" s="16"/>
      <c r="B74" s="14"/>
      <c r="C74" s="14"/>
      <c r="D74" s="14"/>
      <c r="E74" s="14"/>
      <c r="F74" s="14"/>
      <c r="G74" s="14"/>
      <c r="H74" s="7"/>
    </row>
    <row r="75" spans="1:8" s="2" customFormat="1" ht="13.5" customHeight="1" x14ac:dyDescent="0.25">
      <c r="A75" s="16"/>
      <c r="B75" s="14"/>
      <c r="C75" s="14"/>
      <c r="D75" s="14"/>
      <c r="E75" s="14"/>
      <c r="F75" s="14"/>
      <c r="G75" s="14"/>
      <c r="H75" s="7"/>
    </row>
    <row r="76" spans="1:8" s="2" customFormat="1" ht="13.5" customHeight="1" x14ac:dyDescent="0.25">
      <c r="A76" s="16"/>
      <c r="B76" s="14"/>
      <c r="C76" s="14"/>
      <c r="D76" s="14"/>
      <c r="E76" s="14"/>
      <c r="F76" s="14"/>
      <c r="G76" s="14"/>
      <c r="H76" s="7"/>
    </row>
    <row r="77" spans="1:8" s="2" customFormat="1" ht="13.5" customHeight="1" x14ac:dyDescent="0.25">
      <c r="A77" s="16"/>
      <c r="B77" s="14"/>
      <c r="C77" s="14"/>
      <c r="D77" s="14"/>
      <c r="E77" s="14"/>
      <c r="F77" s="14"/>
      <c r="G77" s="14"/>
      <c r="H77" s="7"/>
    </row>
    <row r="78" spans="1:8" s="2" customFormat="1" ht="13.5" customHeight="1" x14ac:dyDescent="0.25">
      <c r="A78" s="16"/>
      <c r="B78" s="14"/>
      <c r="C78" s="14"/>
      <c r="D78" s="14"/>
      <c r="E78" s="14"/>
      <c r="F78" s="14"/>
      <c r="G78" s="14"/>
      <c r="H78" s="7"/>
    </row>
    <row r="79" spans="1:8" s="2" customFormat="1" ht="13.5" customHeight="1" x14ac:dyDescent="0.25">
      <c r="A79" s="16"/>
      <c r="B79" s="14"/>
      <c r="C79" s="14"/>
      <c r="D79" s="14"/>
      <c r="E79" s="14"/>
      <c r="F79" s="14"/>
      <c r="G79" s="14"/>
      <c r="H79" s="7"/>
    </row>
    <row r="80" spans="1:8" s="2" customFormat="1" ht="13.5" customHeight="1" x14ac:dyDescent="0.25">
      <c r="A80" s="16"/>
      <c r="B80" s="14"/>
      <c r="C80" s="14"/>
      <c r="D80" s="14"/>
      <c r="E80" s="14"/>
      <c r="F80" s="14"/>
      <c r="G80" s="14"/>
      <c r="H80" s="7"/>
    </row>
    <row r="81" spans="1:8" s="2" customFormat="1" ht="13.5" customHeight="1" x14ac:dyDescent="0.25">
      <c r="A81" s="16"/>
      <c r="B81" s="14"/>
      <c r="C81" s="14"/>
      <c r="D81" s="14"/>
      <c r="E81" s="14"/>
      <c r="F81" s="14"/>
      <c r="G81" s="14"/>
      <c r="H81" s="7"/>
    </row>
    <row r="82" spans="1:8" s="2" customFormat="1" ht="13.5" customHeight="1" x14ac:dyDescent="0.25">
      <c r="A82" s="16"/>
      <c r="B82" s="14"/>
      <c r="C82" s="14"/>
      <c r="D82" s="14"/>
      <c r="E82" s="14"/>
      <c r="F82" s="14"/>
      <c r="G82" s="14"/>
      <c r="H82" s="7"/>
    </row>
    <row r="83" spans="1:8" s="2" customFormat="1" ht="13.5" customHeight="1" x14ac:dyDescent="0.25">
      <c r="A83" s="16"/>
      <c r="B83" s="14"/>
      <c r="C83" s="14"/>
      <c r="D83" s="14"/>
      <c r="E83" s="14"/>
      <c r="F83" s="14"/>
      <c r="G83" s="14"/>
      <c r="H83" s="7"/>
    </row>
    <row r="84" spans="1:8" s="2" customFormat="1" ht="13.5" customHeight="1" x14ac:dyDescent="0.25">
      <c r="A84" s="16"/>
      <c r="B84" s="14"/>
      <c r="C84" s="14"/>
      <c r="D84" s="14"/>
      <c r="E84" s="14"/>
      <c r="F84" s="14"/>
      <c r="G84" s="14"/>
      <c r="H84" s="7"/>
    </row>
    <row r="85" spans="1:8" s="2" customFormat="1" ht="13.5" customHeight="1" x14ac:dyDescent="0.25">
      <c r="A85" s="16"/>
      <c r="B85" s="14"/>
      <c r="C85" s="14"/>
      <c r="D85" s="14"/>
      <c r="E85" s="14"/>
      <c r="F85" s="14"/>
      <c r="G85" s="14"/>
      <c r="H85" s="7"/>
    </row>
    <row r="86" spans="1:8" s="2" customFormat="1" ht="13.5" customHeight="1" x14ac:dyDescent="0.25">
      <c r="A86" s="16"/>
      <c r="B86" s="14"/>
      <c r="C86" s="14"/>
      <c r="D86" s="14"/>
      <c r="E86" s="14"/>
      <c r="F86" s="14"/>
      <c r="G86" s="14"/>
      <c r="H86" s="7"/>
    </row>
    <row r="87" spans="1:8" s="2" customFormat="1" ht="13.5" customHeight="1" x14ac:dyDescent="0.25">
      <c r="A87" s="16"/>
      <c r="B87" s="14"/>
      <c r="C87" s="14"/>
      <c r="D87" s="14"/>
      <c r="E87" s="14"/>
      <c r="F87" s="14"/>
      <c r="G87" s="14"/>
      <c r="H87" s="7"/>
    </row>
    <row r="88" spans="1:8" s="2" customFormat="1" ht="13.5" customHeight="1" x14ac:dyDescent="0.25">
      <c r="A88" s="16"/>
      <c r="B88" s="14"/>
      <c r="C88" s="14"/>
      <c r="D88" s="14"/>
      <c r="E88" s="14"/>
      <c r="F88" s="14"/>
      <c r="G88" s="14"/>
      <c r="H88" s="7"/>
    </row>
    <row r="89" spans="1:8" s="2" customFormat="1" ht="13.5" customHeight="1" x14ac:dyDescent="0.25">
      <c r="A89" s="16"/>
      <c r="B89" s="14"/>
      <c r="C89" s="14"/>
      <c r="D89" s="14"/>
      <c r="E89" s="14"/>
      <c r="F89" s="14"/>
      <c r="G89" s="14"/>
      <c r="H89" s="7"/>
    </row>
    <row r="90" spans="1:8" s="2" customFormat="1" ht="13.5" customHeight="1" x14ac:dyDescent="0.25">
      <c r="A90" s="16"/>
      <c r="B90" s="14"/>
      <c r="C90" s="14"/>
      <c r="D90" s="14"/>
      <c r="E90" s="14"/>
      <c r="F90" s="14"/>
      <c r="G90" s="14"/>
      <c r="H90" s="7"/>
    </row>
    <row r="91" spans="1:8" s="2" customFormat="1" ht="13.5" customHeight="1" x14ac:dyDescent="0.25">
      <c r="A91" s="16"/>
      <c r="B91" s="14"/>
      <c r="C91" s="14"/>
      <c r="D91" s="14"/>
      <c r="E91" s="14"/>
      <c r="F91" s="14"/>
      <c r="G91" s="14"/>
      <c r="H91" s="7"/>
    </row>
    <row r="92" spans="1:8" s="2" customFormat="1" ht="13.5" customHeight="1" x14ac:dyDescent="0.25">
      <c r="A92" s="16"/>
      <c r="B92" s="14"/>
      <c r="C92" s="14"/>
      <c r="D92" s="14"/>
      <c r="E92" s="14"/>
      <c r="F92" s="14"/>
      <c r="G92" s="14"/>
      <c r="H92" s="7"/>
    </row>
    <row r="93" spans="1:8" s="2" customFormat="1" ht="13.5" customHeight="1" x14ac:dyDescent="0.25">
      <c r="A93" s="16"/>
      <c r="B93" s="14"/>
      <c r="C93" s="14"/>
      <c r="D93" s="14"/>
      <c r="E93" s="14"/>
      <c r="F93" s="14"/>
      <c r="G93" s="14"/>
      <c r="H93" s="7"/>
    </row>
    <row r="94" spans="1:8" s="2" customFormat="1" ht="13.5" customHeight="1" x14ac:dyDescent="0.25">
      <c r="A94" s="16"/>
      <c r="B94" s="14"/>
      <c r="C94" s="14"/>
      <c r="D94" s="14"/>
      <c r="E94" s="14"/>
      <c r="F94" s="14"/>
      <c r="G94" s="14"/>
      <c r="H94" s="7"/>
    </row>
    <row r="95" spans="1:8" s="2" customFormat="1" ht="13.5" customHeight="1" x14ac:dyDescent="0.25">
      <c r="A95" s="16"/>
      <c r="B95" s="14"/>
      <c r="C95" s="14"/>
      <c r="D95" s="14"/>
      <c r="E95" s="14"/>
      <c r="F95" s="14"/>
      <c r="G95" s="14"/>
      <c r="H95" s="7"/>
    </row>
    <row r="96" spans="1:8" s="2" customFormat="1" ht="13.5" customHeight="1" x14ac:dyDescent="0.25">
      <c r="A96" s="16"/>
      <c r="B96" s="14"/>
      <c r="C96" s="14"/>
      <c r="D96" s="14"/>
      <c r="E96" s="14"/>
      <c r="F96" s="14"/>
      <c r="G96" s="14"/>
      <c r="H96" s="7"/>
    </row>
    <row r="97" spans="1:8" s="2" customFormat="1" ht="13.5" customHeight="1" x14ac:dyDescent="0.25">
      <c r="A97" s="16"/>
      <c r="B97" s="14"/>
      <c r="C97" s="14"/>
      <c r="D97" s="14"/>
      <c r="E97" s="14"/>
      <c r="F97" s="14"/>
      <c r="G97" s="14"/>
      <c r="H97" s="7"/>
    </row>
    <row r="98" spans="1:8" s="2" customFormat="1" ht="13.5" customHeight="1" x14ac:dyDescent="0.25">
      <c r="A98" s="16"/>
      <c r="B98" s="14"/>
      <c r="C98" s="14"/>
      <c r="D98" s="14"/>
      <c r="E98" s="14"/>
      <c r="F98" s="14"/>
      <c r="G98" s="14"/>
      <c r="H98" s="7"/>
    </row>
    <row r="99" spans="1:8" s="2" customFormat="1" ht="13.5" customHeight="1" x14ac:dyDescent="0.25">
      <c r="A99" s="13"/>
      <c r="B99" s="14"/>
      <c r="C99" s="14"/>
      <c r="D99" s="14"/>
      <c r="E99" s="14"/>
      <c r="F99" s="14"/>
      <c r="G99" s="14"/>
      <c r="H99" s="7"/>
    </row>
    <row r="100" spans="1:8" s="2" customFormat="1" ht="13.5" customHeight="1" x14ac:dyDescent="0.25">
      <c r="A100" s="13"/>
      <c r="B100" s="14"/>
      <c r="C100" s="14"/>
      <c r="D100" s="14"/>
      <c r="E100" s="14"/>
      <c r="F100" s="14"/>
      <c r="G100" s="14"/>
      <c r="H100" s="7"/>
    </row>
    <row r="101" spans="1:8" ht="13.5" customHeight="1" x14ac:dyDescent="0.3">
      <c r="A101" s="12"/>
      <c r="B101" s="14"/>
      <c r="C101" s="14"/>
      <c r="E101" s="14"/>
      <c r="H101" s="7"/>
    </row>
    <row r="102" spans="1:8" ht="13.5" customHeight="1" x14ac:dyDescent="0.25">
      <c r="A102" s="13"/>
      <c r="B102" s="13"/>
      <c r="C102" s="13"/>
      <c r="D102" s="13"/>
      <c r="E102" s="13"/>
      <c r="F102" s="13"/>
      <c r="G102" s="13"/>
      <c r="H102" s="5"/>
    </row>
    <row r="103" spans="1:8" s="2" customFormat="1" ht="13.5" customHeight="1" x14ac:dyDescent="0.25">
      <c r="A103" s="14"/>
      <c r="B103" s="14"/>
      <c r="C103" s="14"/>
      <c r="D103" s="13"/>
      <c r="E103" s="13"/>
      <c r="F103" s="13"/>
      <c r="G103" s="14"/>
      <c r="H103" s="7"/>
    </row>
    <row r="104" spans="1:8" s="2" customFormat="1" ht="13.5" customHeight="1" x14ac:dyDescent="0.25">
      <c r="A104" s="14"/>
      <c r="B104" s="16"/>
      <c r="C104" s="16"/>
      <c r="D104" s="16"/>
      <c r="E104" s="16"/>
      <c r="F104" s="16"/>
      <c r="G104" s="16"/>
      <c r="H104" s="7"/>
    </row>
    <row r="105" spans="1:8" s="2" customFormat="1" ht="13.5" customHeight="1" x14ac:dyDescent="0.25">
      <c r="A105" s="14"/>
      <c r="B105" s="16"/>
      <c r="C105" s="16"/>
      <c r="D105" s="16"/>
      <c r="E105" s="16"/>
      <c r="F105" s="16"/>
      <c r="G105" s="16"/>
      <c r="H105" s="7"/>
    </row>
    <row r="106" spans="1:8" s="2" customFormat="1" ht="13.5" customHeight="1" x14ac:dyDescent="0.25">
      <c r="A106" s="14"/>
      <c r="B106" s="16"/>
      <c r="C106" s="16"/>
      <c r="D106" s="16"/>
      <c r="E106" s="16"/>
      <c r="F106" s="16"/>
      <c r="G106" s="16"/>
      <c r="H106" s="7"/>
    </row>
    <row r="107" spans="1:8" s="2" customFormat="1" ht="13.5" customHeight="1" x14ac:dyDescent="0.25">
      <c r="A107" s="14"/>
      <c r="B107" s="16"/>
      <c r="C107" s="16"/>
      <c r="D107" s="16"/>
      <c r="E107" s="16"/>
      <c r="F107" s="16"/>
      <c r="G107" s="16"/>
      <c r="H107" s="7"/>
    </row>
    <row r="108" spans="1:8" s="2" customFormat="1" ht="13.5" customHeight="1" x14ac:dyDescent="0.25">
      <c r="A108" s="14"/>
      <c r="B108" s="16"/>
      <c r="C108" s="16"/>
      <c r="D108" s="16"/>
      <c r="E108" s="16"/>
      <c r="F108" s="16"/>
      <c r="G108" s="16"/>
      <c r="H108" s="7"/>
    </row>
    <row r="109" spans="1:8" s="2" customFormat="1" ht="13.5" customHeight="1" x14ac:dyDescent="0.25">
      <c r="A109" s="14"/>
      <c r="B109" s="16"/>
      <c r="C109" s="16"/>
      <c r="D109" s="16"/>
      <c r="E109" s="16"/>
      <c r="F109" s="16"/>
      <c r="G109" s="16"/>
      <c r="H109" s="7"/>
    </row>
    <row r="110" spans="1:8" s="2" customFormat="1" ht="13.5" customHeight="1" x14ac:dyDescent="0.25">
      <c r="A110" s="14"/>
      <c r="B110" s="16"/>
      <c r="C110" s="16"/>
      <c r="D110" s="16"/>
      <c r="E110" s="16"/>
      <c r="F110" s="16"/>
      <c r="G110" s="16"/>
      <c r="H110" s="7"/>
    </row>
    <row r="111" spans="1:8" s="2" customFormat="1" ht="13.5" customHeight="1" x14ac:dyDescent="0.25">
      <c r="A111" s="14"/>
      <c r="B111" s="16"/>
      <c r="C111" s="16"/>
      <c r="D111" s="16"/>
      <c r="E111" s="16"/>
      <c r="F111" s="16"/>
      <c r="G111" s="16"/>
      <c r="H111" s="7"/>
    </row>
    <row r="112" spans="1:8" s="2" customFormat="1" ht="13.5" customHeight="1" x14ac:dyDescent="0.25">
      <c r="A112" s="14"/>
      <c r="B112" s="16"/>
      <c r="C112" s="16"/>
      <c r="D112" s="16"/>
      <c r="E112" s="16"/>
      <c r="F112" s="16"/>
      <c r="G112" s="16"/>
      <c r="H112" s="7"/>
    </row>
    <row r="113" spans="1:8" s="2" customFormat="1" ht="13.5" customHeight="1" x14ac:dyDescent="0.25">
      <c r="A113" s="14"/>
      <c r="B113" s="16"/>
      <c r="C113" s="16"/>
      <c r="D113" s="16"/>
      <c r="E113" s="16"/>
      <c r="F113" s="16"/>
      <c r="G113" s="16"/>
      <c r="H113" s="7"/>
    </row>
    <row r="114" spans="1:8" s="2" customFormat="1" ht="13.5" customHeight="1" x14ac:dyDescent="0.25">
      <c r="A114" s="14"/>
      <c r="B114" s="16"/>
      <c r="C114" s="16"/>
      <c r="D114" s="16"/>
      <c r="E114" s="16"/>
      <c r="F114" s="16"/>
      <c r="G114" s="16"/>
      <c r="H114" s="7"/>
    </row>
    <row r="115" spans="1:8" s="2" customFormat="1" ht="13.5" customHeight="1" x14ac:dyDescent="0.25">
      <c r="A115" s="14"/>
      <c r="B115" s="16"/>
      <c r="C115" s="16"/>
      <c r="D115" s="16"/>
      <c r="E115" s="16"/>
      <c r="F115" s="16"/>
      <c r="G115" s="16"/>
      <c r="H115" s="7"/>
    </row>
    <row r="116" spans="1:8" s="2" customFormat="1" ht="13.5" customHeight="1" x14ac:dyDescent="0.25">
      <c r="A116" s="14"/>
      <c r="B116" s="16"/>
      <c r="C116" s="16"/>
      <c r="D116" s="16"/>
      <c r="E116" s="16"/>
      <c r="F116" s="16"/>
      <c r="G116" s="16"/>
      <c r="H116" s="7"/>
    </row>
    <row r="117" spans="1:8" s="2" customFormat="1" ht="13.5" customHeight="1" x14ac:dyDescent="0.35">
      <c r="A117" s="17"/>
      <c r="B117" s="16"/>
      <c r="C117" s="16"/>
      <c r="D117" s="16"/>
      <c r="E117" s="16"/>
      <c r="F117" s="16"/>
      <c r="G117" s="16"/>
      <c r="H117" s="7"/>
    </row>
    <row r="118" spans="1:8" s="2" customFormat="1" ht="13.5" customHeight="1" x14ac:dyDescent="0.25">
      <c r="A118" s="14"/>
      <c r="B118" s="16"/>
      <c r="C118" s="16"/>
      <c r="D118" s="16"/>
      <c r="E118" s="16"/>
      <c r="F118" s="16"/>
      <c r="G118" s="16"/>
      <c r="H118" s="7"/>
    </row>
    <row r="119" spans="1:8" s="2" customFormat="1" ht="13.5" customHeight="1" x14ac:dyDescent="0.25">
      <c r="A119" s="14"/>
      <c r="B119" s="16"/>
      <c r="C119" s="16"/>
      <c r="D119" s="16"/>
      <c r="E119" s="16"/>
      <c r="F119" s="16"/>
      <c r="G119" s="16"/>
      <c r="H119" s="7"/>
    </row>
    <row r="120" spans="1:8" s="2" customFormat="1" ht="13.5" customHeight="1" x14ac:dyDescent="0.25">
      <c r="A120" s="14"/>
      <c r="B120" s="16"/>
      <c r="C120" s="16"/>
      <c r="D120" s="16"/>
      <c r="E120" s="16"/>
      <c r="F120" s="16"/>
      <c r="G120" s="16"/>
      <c r="H120" s="7"/>
    </row>
    <row r="121" spans="1:8" s="2" customFormat="1" ht="13.5" customHeight="1" x14ac:dyDescent="0.25">
      <c r="A121" s="14"/>
      <c r="B121" s="16"/>
      <c r="C121" s="16"/>
      <c r="D121" s="16"/>
      <c r="E121" s="16"/>
      <c r="F121" s="16"/>
      <c r="G121" s="16"/>
      <c r="H121" s="7"/>
    </row>
    <row r="122" spans="1:8" s="2" customFormat="1" ht="13.5" customHeight="1" x14ac:dyDescent="0.25">
      <c r="A122" s="14"/>
      <c r="B122" s="16"/>
      <c r="C122" s="16"/>
      <c r="D122" s="16"/>
      <c r="E122" s="16"/>
      <c r="F122" s="16"/>
      <c r="G122" s="16"/>
      <c r="H122" s="7"/>
    </row>
    <row r="123" spans="1:8" s="2" customFormat="1" ht="13.5" customHeight="1" x14ac:dyDescent="0.25">
      <c r="A123" s="14"/>
      <c r="B123" s="16"/>
      <c r="C123" s="16"/>
      <c r="D123" s="16"/>
      <c r="E123" s="16"/>
      <c r="F123" s="16"/>
      <c r="G123" s="16"/>
      <c r="H123" s="7"/>
    </row>
    <row r="124" spans="1:8" s="2" customFormat="1" x14ac:dyDescent="0.25">
      <c r="A124" s="14"/>
      <c r="B124" s="16"/>
      <c r="C124" s="16"/>
      <c r="D124" s="16"/>
      <c r="E124" s="16"/>
      <c r="F124" s="16"/>
      <c r="G124" s="16"/>
    </row>
    <row r="125" spans="1:8" s="2" customFormat="1" x14ac:dyDescent="0.25">
      <c r="A125" s="14"/>
      <c r="B125" s="16"/>
      <c r="C125" s="16"/>
      <c r="D125" s="16"/>
      <c r="E125" s="16"/>
      <c r="F125" s="16"/>
      <c r="G125" s="16"/>
    </row>
    <row r="126" spans="1:8" s="2" customFormat="1" x14ac:dyDescent="0.25">
      <c r="A126" s="14"/>
      <c r="B126" s="16"/>
      <c r="C126" s="16"/>
      <c r="D126" s="16"/>
      <c r="E126" s="16"/>
      <c r="F126" s="16"/>
      <c r="G126" s="16"/>
    </row>
    <row r="127" spans="1:8" s="2" customFormat="1" x14ac:dyDescent="0.25">
      <c r="A127" s="14"/>
      <c r="B127" s="16"/>
      <c r="C127" s="16"/>
      <c r="D127" s="16"/>
      <c r="E127" s="16"/>
      <c r="F127" s="16"/>
      <c r="G127" s="16"/>
    </row>
    <row r="128" spans="1:8" s="2" customFormat="1" x14ac:dyDescent="0.25">
      <c r="A128" s="13"/>
      <c r="B128" s="14"/>
      <c r="C128" s="14"/>
      <c r="D128" s="14"/>
      <c r="E128" s="14"/>
      <c r="F128" s="14"/>
      <c r="G128" s="14"/>
    </row>
    <row r="129" spans="1:7" s="2" customFormat="1" x14ac:dyDescent="0.25">
      <c r="A129" s="13"/>
      <c r="B129" s="14"/>
      <c r="C129" s="14"/>
      <c r="D129" s="14"/>
      <c r="E129" s="14"/>
      <c r="F129" s="14"/>
      <c r="G129" s="14"/>
    </row>
    <row r="130" spans="1:7" s="2" customFormat="1" x14ac:dyDescent="0.25">
      <c r="A130" s="19"/>
      <c r="B130" s="19"/>
      <c r="C130" s="19"/>
      <c r="D130" s="19"/>
      <c r="E130" s="19"/>
      <c r="F130" s="19"/>
      <c r="G130" s="19"/>
    </row>
    <row r="131" spans="1:7" s="2" customFormat="1" x14ac:dyDescent="0.25">
      <c r="A131" s="19"/>
      <c r="B131" s="19"/>
      <c r="C131" s="19"/>
      <c r="D131" s="19"/>
      <c r="E131" s="19"/>
      <c r="F131" s="19"/>
      <c r="G131" s="19"/>
    </row>
    <row r="132" spans="1:7" s="2" customFormat="1" x14ac:dyDescent="0.25">
      <c r="A132" s="19"/>
      <c r="B132" s="19"/>
      <c r="C132" s="19"/>
      <c r="D132" s="19"/>
      <c r="E132" s="19"/>
      <c r="F132" s="19"/>
      <c r="G132" s="19"/>
    </row>
    <row r="133" spans="1:7" s="2" customFormat="1" x14ac:dyDescent="0.25">
      <c r="A133" s="19"/>
      <c r="B133" s="19"/>
      <c r="C133" s="19"/>
      <c r="D133" s="19"/>
      <c r="E133" s="19"/>
      <c r="F133" s="19"/>
      <c r="G133" s="19"/>
    </row>
    <row r="134" spans="1:7" s="2" customFormat="1" x14ac:dyDescent="0.25">
      <c r="A134" s="19"/>
      <c r="B134" s="19"/>
      <c r="C134" s="19"/>
      <c r="D134" s="19"/>
      <c r="E134" s="19"/>
      <c r="F134" s="19"/>
      <c r="G134" s="19"/>
    </row>
    <row r="135" spans="1:7" s="2" customFormat="1" x14ac:dyDescent="0.25">
      <c r="A135" s="19"/>
      <c r="B135" s="19"/>
      <c r="C135" s="19"/>
      <c r="D135" s="19"/>
      <c r="E135" s="19"/>
      <c r="F135" s="19"/>
      <c r="G135" s="19"/>
    </row>
    <row r="136" spans="1:7" s="2" customFormat="1" x14ac:dyDescent="0.25">
      <c r="A136" s="19"/>
      <c r="B136" s="19"/>
      <c r="C136" s="19"/>
      <c r="D136" s="19"/>
      <c r="E136" s="19"/>
      <c r="F136" s="19"/>
      <c r="G136" s="19"/>
    </row>
    <row r="137" spans="1:7" s="2" customFormat="1" x14ac:dyDescent="0.25">
      <c r="A137" s="19"/>
      <c r="B137" s="19"/>
      <c r="C137" s="19"/>
      <c r="D137" s="19"/>
      <c r="E137" s="19"/>
      <c r="F137" s="19"/>
      <c r="G137" s="19"/>
    </row>
    <row r="138" spans="1:7" s="2" customFormat="1" x14ac:dyDescent="0.25">
      <c r="A138" s="19"/>
      <c r="B138" s="19"/>
      <c r="C138" s="19"/>
      <c r="D138" s="19"/>
      <c r="E138" s="19"/>
      <c r="F138" s="19"/>
      <c r="G138" s="19"/>
    </row>
    <row r="139" spans="1:7" s="2" customFormat="1" x14ac:dyDescent="0.25">
      <c r="A139" s="19"/>
      <c r="B139" s="19"/>
      <c r="C139" s="19"/>
      <c r="D139" s="19"/>
      <c r="E139" s="19"/>
      <c r="F139" s="19"/>
      <c r="G139" s="19"/>
    </row>
    <row r="140" spans="1:7" s="2" customFormat="1" x14ac:dyDescent="0.25">
      <c r="A140" s="19"/>
      <c r="B140" s="19"/>
      <c r="C140" s="19"/>
      <c r="D140" s="19"/>
      <c r="E140" s="19"/>
      <c r="F140" s="19"/>
      <c r="G140" s="19"/>
    </row>
    <row r="141" spans="1:7" s="2" customFormat="1" x14ac:dyDescent="0.25">
      <c r="A141" s="19"/>
      <c r="B141" s="19"/>
      <c r="C141" s="19"/>
      <c r="D141" s="19"/>
      <c r="E141" s="19"/>
      <c r="F141" s="19"/>
      <c r="G141" s="19"/>
    </row>
    <row r="142" spans="1:7" s="2" customFormat="1" x14ac:dyDescent="0.25">
      <c r="A142" s="19"/>
      <c r="B142" s="19"/>
      <c r="C142" s="19"/>
      <c r="D142" s="19"/>
      <c r="E142" s="19"/>
      <c r="F142" s="19"/>
      <c r="G142" s="19"/>
    </row>
    <row r="143" spans="1:7" s="2" customFormat="1" x14ac:dyDescent="0.25">
      <c r="A143" s="19"/>
      <c r="B143" s="19"/>
      <c r="C143" s="19"/>
      <c r="D143" s="19"/>
      <c r="E143" s="19"/>
      <c r="F143" s="19"/>
      <c r="G143" s="19"/>
    </row>
    <row r="144" spans="1:7" s="2" customFormat="1" x14ac:dyDescent="0.25">
      <c r="A144" s="19"/>
      <c r="B144" s="19"/>
      <c r="C144" s="19"/>
      <c r="D144" s="19"/>
      <c r="E144" s="19"/>
      <c r="F144" s="19"/>
      <c r="G144" s="19"/>
    </row>
    <row r="145" spans="1:7" s="2" customFormat="1" x14ac:dyDescent="0.25">
      <c r="A145" s="19"/>
      <c r="B145" s="19"/>
      <c r="C145" s="19"/>
      <c r="D145" s="19"/>
      <c r="E145" s="19"/>
      <c r="F145" s="19"/>
      <c r="G145" s="19"/>
    </row>
    <row r="146" spans="1:7" s="2" customFormat="1" x14ac:dyDescent="0.25">
      <c r="A146" s="19"/>
      <c r="B146" s="19"/>
      <c r="C146" s="19"/>
      <c r="D146" s="19"/>
      <c r="E146" s="19"/>
      <c r="F146" s="19"/>
      <c r="G146" s="19"/>
    </row>
    <row r="147" spans="1:7" s="2" customFormat="1" x14ac:dyDescent="0.25">
      <c r="A147" s="19"/>
      <c r="B147" s="19"/>
      <c r="C147" s="19"/>
      <c r="D147" s="19"/>
      <c r="E147" s="19"/>
      <c r="F147" s="19"/>
      <c r="G147" s="19"/>
    </row>
    <row r="148" spans="1:7" s="2" customFormat="1" x14ac:dyDescent="0.25">
      <c r="A148" s="19"/>
      <c r="B148" s="19"/>
      <c r="C148" s="19"/>
      <c r="D148" s="19"/>
      <c r="E148" s="19"/>
      <c r="F148" s="19"/>
      <c r="G148" s="19"/>
    </row>
    <row r="149" spans="1:7" s="2" customFormat="1" x14ac:dyDescent="0.25">
      <c r="A149" s="19"/>
      <c r="B149" s="19"/>
      <c r="C149" s="19"/>
      <c r="D149" s="19"/>
      <c r="E149" s="19"/>
      <c r="F149" s="19"/>
      <c r="G149" s="19"/>
    </row>
  </sheetData>
  <phoneticPr fontId="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Lab1</vt:lpstr>
      <vt:lpstr>Lab2</vt:lpstr>
      <vt:lpstr>Lab3</vt:lpstr>
      <vt:lpstr>Lab4</vt:lpstr>
      <vt:lpstr>Lab5</vt:lpstr>
      <vt:lpstr>Lab6</vt:lpstr>
      <vt:lpstr>Lab7</vt:lpstr>
      <vt:lpstr>Lab8</vt:lpstr>
      <vt:lpstr>Lab9</vt:lpstr>
      <vt:lpstr>Lab10</vt:lpstr>
      <vt:lpstr>Lab11</vt:lpstr>
      <vt:lpstr>Lab12</vt:lpstr>
      <vt:lpstr>Design Project</vt:lpstr>
      <vt:lpstr>InClass Assignments</vt:lpstr>
      <vt:lpstr>Attendance</vt:lpstr>
      <vt:lpstr>Final Grade</vt:lpstr>
      <vt:lpstr>'Lab5'!Print_Area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dc:creator>
  <cp:lastModifiedBy>Mike Philpott</cp:lastModifiedBy>
  <dcterms:created xsi:type="dcterms:W3CDTF">2008-09-21T15:16:59Z</dcterms:created>
  <dcterms:modified xsi:type="dcterms:W3CDTF">2019-12-26T19:36:57Z</dcterms:modified>
</cp:coreProperties>
</file>