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016"/>
  <workbookPr/>
  <mc:AlternateContent xmlns:mc="http://schemas.openxmlformats.org/markup-compatibility/2006">
    <mc:Choice Requires="x15">
      <x15ac:absPath xmlns:x15ac="http://schemas.microsoft.com/office/spreadsheetml/2010/11/ac" url="/Users/mikeh/Desktop/cs105/review/"/>
    </mc:Choice>
  </mc:AlternateContent>
  <bookViews>
    <workbookView xWindow="3480" yWindow="780" windowWidth="26520" windowHeight="17220"/>
  </bookViews>
  <sheets>
    <sheet name="Questions" sheetId="2" r:id="rId1"/>
    <sheet name="Data" sheetId="1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2" l="1"/>
  <c r="C25" i="2"/>
  <c r="C18" i="2"/>
  <c r="C15" i="2"/>
  <c r="C12" i="2"/>
  <c r="C9" i="2"/>
  <c r="C3" i="2"/>
</calcChain>
</file>

<file path=xl/sharedStrings.xml><?xml version="1.0" encoding="utf-8"?>
<sst xmlns="http://schemas.openxmlformats.org/spreadsheetml/2006/main" count="813" uniqueCount="359">
  <si>
    <t>IL</t>
  </si>
  <si>
    <t>Medical Doctor</t>
  </si>
  <si>
    <t>Allopathic &amp; Osteopathic Physicians|Family Medicine</t>
  </si>
  <si>
    <t>Shire North American Group Inc</t>
  </si>
  <si>
    <t>VYVANSE</t>
  </si>
  <si>
    <t>SUITE 200</t>
  </si>
  <si>
    <t>25 N WINFIELD RD</t>
  </si>
  <si>
    <t>WINFIELD</t>
  </si>
  <si>
    <t>60190-1295</t>
  </si>
  <si>
    <t>Doctor of Osteopathy</t>
  </si>
  <si>
    <t>CATHERINE</t>
  </si>
  <si>
    <t>SUITE 106</t>
  </si>
  <si>
    <t>GENEVA</t>
  </si>
  <si>
    <t>Allopathic &amp; Osteopathic Physicians|Pediatrics</t>
  </si>
  <si>
    <t>DAVID</t>
  </si>
  <si>
    <t>HERMAN</t>
  </si>
  <si>
    <t>SUITE B</t>
  </si>
  <si>
    <t>606 ACADEMY DR</t>
  </si>
  <si>
    <t>NORTHBROOK</t>
  </si>
  <si>
    <t>Allopathic &amp; Osteopathic Physicians|Psychiatry &amp; Neurology|Psychiatry</t>
  </si>
  <si>
    <t>Allopathic &amp; Osteopathic Physicians|Psychiatry &amp; Neurology|Child &amp; Adolescent Psychiatry</t>
  </si>
  <si>
    <t>DANIEL</t>
  </si>
  <si>
    <t>WHEATON</t>
  </si>
  <si>
    <t>SUSAN</t>
  </si>
  <si>
    <t>Other Service Providers/ Specialist</t>
  </si>
  <si>
    <t>ROBERT</t>
  </si>
  <si>
    <t>STEVEN</t>
  </si>
  <si>
    <t>977 LAKEVIEW PKWY</t>
  </si>
  <si>
    <t>VERNON HILLS</t>
  </si>
  <si>
    <t>1725 S NAPERVILLE RD</t>
  </si>
  <si>
    <t>SUITE 206</t>
  </si>
  <si>
    <t>60187-8155</t>
  </si>
  <si>
    <t>THOMAS</t>
  </si>
  <si>
    <t>SYED</t>
  </si>
  <si>
    <t>ALI</t>
  </si>
  <si>
    <t>1751 S NAPERVILLE RD</t>
  </si>
  <si>
    <t>60189-5896</t>
  </si>
  <si>
    <t>MICHAEL</t>
  </si>
  <si>
    <t>GREENBAUM</t>
  </si>
  <si>
    <t>31480 N US HIGHWAY 45</t>
  </si>
  <si>
    <t>LIBERTYVILLE</t>
  </si>
  <si>
    <t>60048-9444</t>
  </si>
  <si>
    <t>DALE</t>
  </si>
  <si>
    <t>GIOLAS</t>
  </si>
  <si>
    <t>550 FOX GLEN CT</t>
  </si>
  <si>
    <t>BARRINGTON</t>
  </si>
  <si>
    <t>60010-1833</t>
  </si>
  <si>
    <t>HINSDALE</t>
  </si>
  <si>
    <t>STEPHEN</t>
  </si>
  <si>
    <t>GALSTON</t>
  </si>
  <si>
    <t>SUITE170</t>
  </si>
  <si>
    <t>60061-1400</t>
  </si>
  <si>
    <t>RIFKI</t>
  </si>
  <si>
    <t>GOLDIN MERTDOGAN</t>
  </si>
  <si>
    <t>1401 LAKEWOOD DR</t>
  </si>
  <si>
    <t>SUTIE A</t>
  </si>
  <si>
    <t>MORRIS</t>
  </si>
  <si>
    <t>60450-3352</t>
  </si>
  <si>
    <t>NAPERVILLE</t>
  </si>
  <si>
    <t>KENNETH</t>
  </si>
  <si>
    <t>LYNDON</t>
  </si>
  <si>
    <t>VILLASENOR</t>
  </si>
  <si>
    <t>7 BLANCHARD CIRCLE</t>
  </si>
  <si>
    <t>SUITE 201</t>
  </si>
  <si>
    <t>60189-2039</t>
  </si>
  <si>
    <t>IA</t>
  </si>
  <si>
    <t>1710 N RANDALL RD</t>
  </si>
  <si>
    <t>ELGIN</t>
  </si>
  <si>
    <t>210 N HAMMES AVE</t>
  </si>
  <si>
    <t>SUITE 205</t>
  </si>
  <si>
    <t>JOLIET</t>
  </si>
  <si>
    <t>CHICAGO</t>
  </si>
  <si>
    <t>Allopathic &amp; Osteopathic Physicians|Internal Medicine</t>
  </si>
  <si>
    <t>PARK RIDGE</t>
  </si>
  <si>
    <t>950 SKOKIE BLVD</t>
  </si>
  <si>
    <t>BULBUL</t>
  </si>
  <si>
    <t>BAHUGUNA</t>
  </si>
  <si>
    <t>332 SKOKIE VALLEY RD</t>
  </si>
  <si>
    <t>SUITE 225A</t>
  </si>
  <si>
    <t>HIGHLAND PARK</t>
  </si>
  <si>
    <t>60035-4415</t>
  </si>
  <si>
    <t>7 BLANCHARD CIR</t>
  </si>
  <si>
    <t>ORLAND PARK</t>
  </si>
  <si>
    <t>SCHAUMBURG</t>
  </si>
  <si>
    <t>AURORA</t>
  </si>
  <si>
    <t>FARAH</t>
  </si>
  <si>
    <t>TURK</t>
  </si>
  <si>
    <t>13550 S RTE 30</t>
  </si>
  <si>
    <t>SUITE 100</t>
  </si>
  <si>
    <t>PLAINFIELD</t>
  </si>
  <si>
    <t>60544-5686</t>
  </si>
  <si>
    <t>SAINT CHARLES</t>
  </si>
  <si>
    <t>MARK</t>
  </si>
  <si>
    <t>BUFFALO GROVE</t>
  </si>
  <si>
    <t>AIDA</t>
  </si>
  <si>
    <t>MIHAJLOVIC</t>
  </si>
  <si>
    <t>3700 W 203RD ST</t>
  </si>
  <si>
    <t>SUITE 308</t>
  </si>
  <si>
    <t>OLYMPIA FIELDS</t>
  </si>
  <si>
    <t>60461-1180</t>
  </si>
  <si>
    <t>HOFFMAN ESTATES</t>
  </si>
  <si>
    <t>SUITE 304</t>
  </si>
  <si>
    <t>2001 S WIESBROOK RD</t>
  </si>
  <si>
    <t>60189-7813</t>
  </si>
  <si>
    <t>SANDEEP</t>
  </si>
  <si>
    <t>GAONKAR</t>
  </si>
  <si>
    <t>4SOUTH100 STATE ROUTE 59</t>
  </si>
  <si>
    <t>UNIT 6</t>
  </si>
  <si>
    <t>ENG</t>
  </si>
  <si>
    <t>351 DELNOR DR</t>
  </si>
  <si>
    <t>60134-4220</t>
  </si>
  <si>
    <t>PEORIA</t>
  </si>
  <si>
    <t>PATRICIA</t>
  </si>
  <si>
    <t>JOY</t>
  </si>
  <si>
    <t>SILVER</t>
  </si>
  <si>
    <t>2500 W HIGGINS RD</t>
  </si>
  <si>
    <t>SUITE 440</t>
  </si>
  <si>
    <t>60195-5220</t>
  </si>
  <si>
    <t>HOWARD</t>
  </si>
  <si>
    <t>KLAPMAN</t>
  </si>
  <si>
    <t>444 SKOKIE BOULEVARD</t>
  </si>
  <si>
    <t>#220</t>
  </si>
  <si>
    <t>WILMETTE</t>
  </si>
  <si>
    <t>PRINZ</t>
  </si>
  <si>
    <t>DEKALB</t>
  </si>
  <si>
    <t>KIM</t>
  </si>
  <si>
    <t>60062-2421</t>
  </si>
  <si>
    <t>WILLIAM</t>
  </si>
  <si>
    <t>NORMAL</t>
  </si>
  <si>
    <t>60 REVERE DR</t>
  </si>
  <si>
    <t>60062-1563</t>
  </si>
  <si>
    <t>SKOKIE</t>
  </si>
  <si>
    <t>WOLF</t>
  </si>
  <si>
    <t>10024 SKOKIE BLVD</t>
  </si>
  <si>
    <t>60077-1025</t>
  </si>
  <si>
    <t>TAMMY</t>
  </si>
  <si>
    <t>YUEN</t>
  </si>
  <si>
    <t>770 LAKE COOK RD</t>
  </si>
  <si>
    <t>DEERFIELD</t>
  </si>
  <si>
    <t>60015-4920</t>
  </si>
  <si>
    <t>MATTHEW</t>
  </si>
  <si>
    <t>KANTILAL</t>
  </si>
  <si>
    <t>CHANDARANA</t>
  </si>
  <si>
    <t>6458 BIG BEAR DR</t>
  </si>
  <si>
    <t>INDIANHEAD PARK</t>
  </si>
  <si>
    <t>60525-4308</t>
  </si>
  <si>
    <t>Allopathic &amp; Osteopathic Physicians|Radiology|Diagnostic Radiology</t>
  </si>
  <si>
    <t>AFTAB</t>
  </si>
  <si>
    <t>NOORANI</t>
  </si>
  <si>
    <t>2516 ANNE LN</t>
  </si>
  <si>
    <t>60062-6967</t>
  </si>
  <si>
    <t>BARRY</t>
  </si>
  <si>
    <t>GERSHUNY</t>
  </si>
  <si>
    <t>1200 SHERMER RD</t>
  </si>
  <si>
    <t>SUITE 208</t>
  </si>
  <si>
    <t>60062-4500</t>
  </si>
  <si>
    <t>60123-4717</t>
  </si>
  <si>
    <t>CRYSTAL LAKE</t>
  </si>
  <si>
    <t>OAK PARK</t>
  </si>
  <si>
    <t>PAULETTE</t>
  </si>
  <si>
    <t>TRUM</t>
  </si>
  <si>
    <t>60435-6680</t>
  </si>
  <si>
    <t>MCNEIL</t>
  </si>
  <si>
    <t>1110 W LAKE COOK RD</t>
  </si>
  <si>
    <t>SUITE 375</t>
  </si>
  <si>
    <t>60089-1944</t>
  </si>
  <si>
    <t>OMAR</t>
  </si>
  <si>
    <t>Allopathic &amp; Osteopathic Physicians|Psychiatry &amp; Neurology|Psychosomatic Medicine</t>
  </si>
  <si>
    <t>MOHINDER</t>
  </si>
  <si>
    <t>CHADHA</t>
  </si>
  <si>
    <t>500 COVENTRY LN</t>
  </si>
  <si>
    <t>60014-7579</t>
  </si>
  <si>
    <t>GRAYSLAKE</t>
  </si>
  <si>
    <t>8324 SKOKIE BLVD</t>
  </si>
  <si>
    <t>60077-2545</t>
  </si>
  <si>
    <t>JERRY</t>
  </si>
  <si>
    <t>RODOS</t>
  </si>
  <si>
    <t>20320 SOUTH CRAWFORD AVE</t>
  </si>
  <si>
    <t>MATTESON</t>
  </si>
  <si>
    <t>JAMES</t>
  </si>
  <si>
    <t>ANNA</t>
  </si>
  <si>
    <t>IVANENKO</t>
  </si>
  <si>
    <t>800 BIESTERFIELD RD</t>
  </si>
  <si>
    <t>SUITE 510</t>
  </si>
  <si>
    <t>ELK GROVE VILLAGE</t>
  </si>
  <si>
    <t>60007-3361</t>
  </si>
  <si>
    <t>Allopathic &amp; Osteopathic Physicians|Psychiatry &amp; Neurology|Sleep Medicine</t>
  </si>
  <si>
    <t>SHUKHMAN</t>
  </si>
  <si>
    <t>4711 GOLF RD</t>
  </si>
  <si>
    <t>SUITE 1200</t>
  </si>
  <si>
    <t>60076-1224</t>
  </si>
  <si>
    <t>CANN</t>
  </si>
  <si>
    <t>PHILLIPS</t>
  </si>
  <si>
    <t>COLE</t>
  </si>
  <si>
    <t>5401 N KNOXVILLE AVE STE 105</t>
  </si>
  <si>
    <t>61614-5021</t>
  </si>
  <si>
    <t>1275 E BELVIDERE RD</t>
  </si>
  <si>
    <t>SUITE 110</t>
  </si>
  <si>
    <t>TAHER</t>
  </si>
  <si>
    <t>SOBHY</t>
  </si>
  <si>
    <t>755 S MILWAUKEE AVE</t>
  </si>
  <si>
    <t>SUITE 175</t>
  </si>
  <si>
    <t>60048-3253</t>
  </si>
  <si>
    <t>JAMIE</t>
  </si>
  <si>
    <t>PACIS</t>
  </si>
  <si>
    <t>1786 MOON LAKE BLVD</t>
  </si>
  <si>
    <t>SUITE 104</t>
  </si>
  <si>
    <t>RODRIGO</t>
  </si>
  <si>
    <t>FARRALES</t>
  </si>
  <si>
    <t>435 WILLIAM ST</t>
  </si>
  <si>
    <t>UNIT 702</t>
  </si>
  <si>
    <t>RIVER FOREST</t>
  </si>
  <si>
    <t>60305-1984</t>
  </si>
  <si>
    <t>CA</t>
  </si>
  <si>
    <t>ELMHURST</t>
  </si>
  <si>
    <t>ANTHONY</t>
  </si>
  <si>
    <t>DELACH</t>
  </si>
  <si>
    <t>16622 S 107TH CT</t>
  </si>
  <si>
    <t>60467-8898</t>
  </si>
  <si>
    <t>1501 S CALIFORNIA AVE</t>
  </si>
  <si>
    <t>60608-1732</t>
  </si>
  <si>
    <t>MOHAMMED</t>
  </si>
  <si>
    <t>HOMSI</t>
  </si>
  <si>
    <t>SHAMSI</t>
  </si>
  <si>
    <t>1200 S YORK ST</t>
  </si>
  <si>
    <t>SUITE 1240</t>
  </si>
  <si>
    <t>60126-5626</t>
  </si>
  <si>
    <t>DEBORA</t>
  </si>
  <si>
    <t>ROSEWELL</t>
  </si>
  <si>
    <t>FATIMA</t>
  </si>
  <si>
    <t>BRADBURY</t>
  </si>
  <si>
    <t>180 N MICHIGAN AVE</t>
  </si>
  <si>
    <t>SUITE 1910</t>
  </si>
  <si>
    <t>PETRIT</t>
  </si>
  <si>
    <t>NDRIO</t>
  </si>
  <si>
    <t>2650 N LAKEVIEW AVE</t>
  </si>
  <si>
    <t>UNIT 1210</t>
  </si>
  <si>
    <t>60614-1840</t>
  </si>
  <si>
    <t>RUKHSANA</t>
  </si>
  <si>
    <t>IQBAL</t>
  </si>
  <si>
    <t>120 E OGDEN AVE</t>
  </si>
  <si>
    <t>SUITE 236</t>
  </si>
  <si>
    <t>60521-3542</t>
  </si>
  <si>
    <t>HERNANDEZ</t>
  </si>
  <si>
    <t>ABID</t>
  </si>
  <si>
    <t>NAZEER</t>
  </si>
  <si>
    <t>4100 HEALTHWAY DR</t>
  </si>
  <si>
    <t>60504-4163</t>
  </si>
  <si>
    <t>MUELLER</t>
  </si>
  <si>
    <t>60068-1143</t>
  </si>
  <si>
    <t>SCHERER</t>
  </si>
  <si>
    <t>7351 NORTH AVE # B</t>
  </si>
  <si>
    <t>60305-1223</t>
  </si>
  <si>
    <t>MARQUIS</t>
  </si>
  <si>
    <t>19635 LA GRANGE RD</t>
  </si>
  <si>
    <t>MOKENA</t>
  </si>
  <si>
    <t>60448-9360</t>
  </si>
  <si>
    <t>GUPTA</t>
  </si>
  <si>
    <t>24600 W 127TH ST</t>
  </si>
  <si>
    <t>HADI</t>
  </si>
  <si>
    <t>12 HEALTH SERVICES DR</t>
  </si>
  <si>
    <t>60115-9637</t>
  </si>
  <si>
    <t>RAJU</t>
  </si>
  <si>
    <t>PATURI</t>
  </si>
  <si>
    <t>405 KAYS DRIVE</t>
  </si>
  <si>
    <t>AMBER</t>
  </si>
  <si>
    <t>KAZI</t>
  </si>
  <si>
    <t>3001 GREEN BAY RD</t>
  </si>
  <si>
    <t>NORTH CHICAGO</t>
  </si>
  <si>
    <t>60064-3048</t>
  </si>
  <si>
    <t>DELIA</t>
  </si>
  <si>
    <t>ALDRIDGE</t>
  </si>
  <si>
    <t>640 S WASHINGTON ST</t>
  </si>
  <si>
    <t>60540-6603</t>
  </si>
  <si>
    <t>JOANNA</t>
  </si>
  <si>
    <t>PONIATOWICZ</t>
  </si>
  <si>
    <t>1875 DEMPSTER</t>
  </si>
  <si>
    <t>STE 601</t>
  </si>
  <si>
    <t>JASELSKIS</t>
  </si>
  <si>
    <t>SUITE 305</t>
  </si>
  <si>
    <t>PARAGINI</t>
  </si>
  <si>
    <t>15505 E 127TH ST</t>
  </si>
  <si>
    <t>LEMONT</t>
  </si>
  <si>
    <t>60439-4433</t>
  </si>
  <si>
    <t>ANDREY</t>
  </si>
  <si>
    <t>LEV-WEISSBERG</t>
  </si>
  <si>
    <t>1775 DEMPSTER ST</t>
  </si>
  <si>
    <t>EVELINE</t>
  </si>
  <si>
    <t>TAN</t>
  </si>
  <si>
    <t>Podiatric Medicine &amp; Surgery Service Providers|Podiatrist|Foot &amp; Ankle Surgery</t>
  </si>
  <si>
    <t>SEEMA</t>
  </si>
  <si>
    <t>SUITE 280</t>
  </si>
  <si>
    <t>KUMUDINI</t>
  </si>
  <si>
    <t>GINDE</t>
  </si>
  <si>
    <t>60194-5029</t>
  </si>
  <si>
    <t>CAMILLERI</t>
  </si>
  <si>
    <t>3540 SEVEN BRIDGES DR</t>
  </si>
  <si>
    <t>STE 230</t>
  </si>
  <si>
    <t>WOODRIDGE</t>
  </si>
  <si>
    <t>60517-1221</t>
  </si>
  <si>
    <t>BAKER</t>
  </si>
  <si>
    <t>4160 ROUTE 83</t>
  </si>
  <si>
    <t>LONG GROVE</t>
  </si>
  <si>
    <t>LANGNER</t>
  </si>
  <si>
    <t>502 W MAIN ST</t>
  </si>
  <si>
    <t>60174-1839</t>
  </si>
  <si>
    <t>LINDELL</t>
  </si>
  <si>
    <t>AMINA</t>
  </si>
  <si>
    <t>RAHIM</t>
  </si>
  <si>
    <t>959 W GOLF RD</t>
  </si>
  <si>
    <t>959-963</t>
  </si>
  <si>
    <t>60194-1329</t>
  </si>
  <si>
    <t>ROBIN</t>
  </si>
  <si>
    <t>61 HASTINGS AVE</t>
  </si>
  <si>
    <t>60035-5120</t>
  </si>
  <si>
    <t>HAMILTON</t>
  </si>
  <si>
    <t>405 KAYS DR STE C</t>
  </si>
  <si>
    <t>61761-1979</t>
  </si>
  <si>
    <t>65 E WACKER PL</t>
  </si>
  <si>
    <t>60601-7296</t>
  </si>
  <si>
    <t>ZAID</t>
  </si>
  <si>
    <t>JABBAR</t>
  </si>
  <si>
    <t>STE B100</t>
  </si>
  <si>
    <t>60585-9509</t>
  </si>
  <si>
    <t>BENEDICT</t>
  </si>
  <si>
    <t>GIERL</t>
  </si>
  <si>
    <t>320 N LOMBARD AVE</t>
  </si>
  <si>
    <t>60302-2506</t>
  </si>
  <si>
    <t>SARAH</t>
  </si>
  <si>
    <t>BRUNE</t>
  </si>
  <si>
    <t>120 WAGNER DR</t>
  </si>
  <si>
    <t>CREVE COEUR</t>
  </si>
  <si>
    <t>61610-3966</t>
  </si>
  <si>
    <t>Q1: What was Shire North's total contribution to the city of Chicago's physicians?</t>
  </si>
  <si>
    <t>Q2: What is the name of the Doctor receiving most contributions in 2015?</t>
  </si>
  <si>
    <t>Q3: How many contributions were over $75.00?</t>
  </si>
  <si>
    <t>First Name</t>
  </si>
  <si>
    <t>Last Name</t>
  </si>
  <si>
    <t>Address2</t>
  </si>
  <si>
    <t>Address1</t>
  </si>
  <si>
    <t>City</t>
  </si>
  <si>
    <t>Zip</t>
  </si>
  <si>
    <t>Physician Type</t>
  </si>
  <si>
    <t>Physicians License State</t>
  </si>
  <si>
    <t>Total Payment</t>
  </si>
  <si>
    <t>Date of Contribution</t>
  </si>
  <si>
    <t>Q4: How many physicians did NOT get their license in Illinois?</t>
  </si>
  <si>
    <t>Q5: What city does the Doctor with highest contribution work?</t>
  </si>
  <si>
    <t>Q5: How many physicians are in a Suite?? (Careful: Suite can also be abbreviated to STE)</t>
  </si>
  <si>
    <t>Physician Specialty</t>
  </si>
  <si>
    <t>Contributing_Manufacturer</t>
  </si>
  <si>
    <t>Drug Name</t>
  </si>
  <si>
    <t>Q6: How much did psychiatrists of Illinois receive, total?</t>
  </si>
  <si>
    <t>Answer:</t>
  </si>
  <si>
    <t>Q7: On which date did the physician named below receive a contribution from Shire North? DO NOT USE VLOOKUP!</t>
  </si>
  <si>
    <t>Joy</t>
  </si>
  <si>
    <t>CS 105 Spring 2017 - Midterm Review</t>
  </si>
  <si>
    <t>=SUMIFS(Data!K:K, Data!H:H, "*Psychiatry")</t>
  </si>
  <si>
    <t>without the last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</si>
</sst>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\-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7" fillId="13" borderId="0" xfId="22" applyAlignment="1">
      <alignment wrapText="1"/>
    </xf>
    <xf numFmtId="0" fontId="18" fillId="0" borderId="0" xfId="0" applyFont="1"/>
    <xf numFmtId="14" fontId="18" fillId="0" borderId="0" xfId="0" applyNumberFormat="1" applyFont="1"/>
    <xf numFmtId="164" fontId="18" fillId="0" borderId="0" xfId="0" applyNumberFormat="1" applyFont="1"/>
    <xf numFmtId="164" fontId="0" fillId="0" borderId="0" xfId="0" applyNumberFormat="1"/>
    <xf numFmtId="0" fontId="16" fillId="0" borderId="0" xfId="0" applyFont="1"/>
    <xf numFmtId="0" fontId="16" fillId="0" borderId="0" xfId="0" applyNumberFormat="1" applyFont="1" applyAlignment="1">
      <alignment horizontal="center"/>
    </xf>
    <xf numFmtId="0" fontId="9" fillId="5" borderId="4" xfId="9"/>
    <xf numFmtId="0" fontId="19" fillId="15" borderId="0" xfId="24" applyFont="1" applyAlignment="1">
      <alignment horizontal="center" vertical="center"/>
    </xf>
    <xf numFmtId="0" fontId="0" fillId="0" borderId="0" xfId="0" quotePrefix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5"/>
  <sheetViews>
    <sheetView tabSelected="1" topLeftCell="A17" zoomScale="189" zoomScaleNormal="189" zoomScalePageLayoutView="189" workbookViewId="0">
      <selection activeCell="E23" sqref="E23"/>
    </sheetView>
  </sheetViews>
  <sheetFormatPr baseColWidth="10" defaultColWidth="8.83203125" defaultRowHeight="15" x14ac:dyDescent="0.2"/>
  <cols>
    <col min="2" max="2" width="43.33203125" customWidth="1"/>
    <col min="3" max="3" width="34.1640625" customWidth="1"/>
    <col min="4" max="4" width="8.83203125" customWidth="1"/>
  </cols>
  <sheetData>
    <row r="1" spans="2:16" ht="102.75" customHeight="1" x14ac:dyDescent="0.2">
      <c r="B1" s="10" t="s">
        <v>356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ht="30" x14ac:dyDescent="0.2">
      <c r="B2" s="2" t="s">
        <v>333</v>
      </c>
    </row>
    <row r="3" spans="2:16" ht="23.25" customHeight="1" x14ac:dyDescent="0.2">
      <c r="B3" s="7" t="s">
        <v>353</v>
      </c>
      <c r="C3" s="9">
        <f>SUMIFS(Data!$K:$K, Data!$E:$E, "Chicago")</f>
        <v>389.38</v>
      </c>
    </row>
    <row r="5" spans="2:16" ht="30" x14ac:dyDescent="0.2">
      <c r="B5" s="2" t="s">
        <v>334</v>
      </c>
    </row>
    <row r="6" spans="2:16" ht="24" customHeight="1" x14ac:dyDescent="0.2">
      <c r="B6" s="7" t="s">
        <v>353</v>
      </c>
      <c r="C6" s="9"/>
    </row>
    <row r="8" spans="2:16" x14ac:dyDescent="0.2">
      <c r="B8" s="2" t="s">
        <v>335</v>
      </c>
    </row>
    <row r="9" spans="2:16" ht="28.5" customHeight="1" x14ac:dyDescent="0.2">
      <c r="B9" s="7" t="s">
        <v>353</v>
      </c>
      <c r="C9" s="9">
        <f>COUNTIFS(Data!K:K, "&gt;75")</f>
        <v>49</v>
      </c>
    </row>
    <row r="11" spans="2:16" ht="30" x14ac:dyDescent="0.2">
      <c r="B11" s="2" t="s">
        <v>346</v>
      </c>
    </row>
    <row r="12" spans="2:16" ht="21" customHeight="1" x14ac:dyDescent="0.2">
      <c r="B12" s="7" t="s">
        <v>353</v>
      </c>
      <c r="C12" s="9">
        <f>COUNTIFS(Data!I2:I76, "&lt;&gt;IL")</f>
        <v>2</v>
      </c>
    </row>
    <row r="14" spans="2:16" ht="30" x14ac:dyDescent="0.2">
      <c r="B14" s="2" t="s">
        <v>347</v>
      </c>
    </row>
    <row r="15" spans="2:16" ht="30" customHeight="1" x14ac:dyDescent="0.2">
      <c r="B15" s="7" t="s">
        <v>353</v>
      </c>
      <c r="C15" s="9" t="str">
        <f>INDEX(Data!A2:J76, MATCH(MAX(Data!K2:K76), Data!K2:K76, 0),5)</f>
        <v>HOFFMAN ESTATES</v>
      </c>
    </row>
    <row r="17" spans="2:5" ht="30" x14ac:dyDescent="0.2">
      <c r="B17" s="2" t="s">
        <v>348</v>
      </c>
    </row>
    <row r="18" spans="2:5" ht="26.25" customHeight="1" x14ac:dyDescent="0.2">
      <c r="B18" s="7" t="s">
        <v>353</v>
      </c>
      <c r="C18" s="9">
        <f>COUNTIFS(Data!D2:D76, "S*")</f>
        <v>38</v>
      </c>
    </row>
    <row r="20" spans="2:5" x14ac:dyDescent="0.2">
      <c r="B20" s="2" t="s">
        <v>352</v>
      </c>
    </row>
    <row r="21" spans="2:5" ht="27" customHeight="1" x14ac:dyDescent="0.2">
      <c r="B21" s="7" t="s">
        <v>353</v>
      </c>
      <c r="C21" s="9">
        <f>SUMIFS(Data!K:K, Data!H:H, "*Psychiatry*")</f>
        <v>6665.41</v>
      </c>
      <c r="D21" s="11" t="s">
        <v>357</v>
      </c>
    </row>
    <row r="22" spans="2:5" x14ac:dyDescent="0.2">
      <c r="D22">
        <v>6466.89</v>
      </c>
      <c r="E22" t="s">
        <v>358</v>
      </c>
    </row>
    <row r="23" spans="2:5" ht="45" x14ac:dyDescent="0.2">
      <c r="B23" s="2" t="s">
        <v>354</v>
      </c>
    </row>
    <row r="24" spans="2:5" ht="24.75" customHeight="1" x14ac:dyDescent="0.2">
      <c r="B24" s="8" t="s">
        <v>355</v>
      </c>
    </row>
    <row r="25" spans="2:5" ht="27" customHeight="1" x14ac:dyDescent="0.2">
      <c r="B25" s="7" t="s">
        <v>353</v>
      </c>
      <c r="C25" s="9">
        <f>INDEX(Data!L:L, MATCH(Questions!B24,Data!A:A,0))</f>
        <v>42180</v>
      </c>
    </row>
  </sheetData>
  <mergeCells count="1">
    <mergeCell ref="B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="89" zoomScaleNormal="89" zoomScalePageLayoutView="89" workbookViewId="0">
      <selection activeCell="F18" sqref="F18"/>
    </sheetView>
  </sheetViews>
  <sheetFormatPr baseColWidth="10" defaultColWidth="8.83203125" defaultRowHeight="15" x14ac:dyDescent="0.2"/>
  <cols>
    <col min="1" max="1" width="11.5" customWidth="1"/>
    <col min="2" max="2" width="11.1640625" bestFit="1" customWidth="1"/>
    <col min="3" max="3" width="17.6640625" customWidth="1"/>
    <col min="4" max="4" width="9.83203125" bestFit="1" customWidth="1"/>
    <col min="5" max="5" width="13.6640625" customWidth="1"/>
    <col min="6" max="6" width="15.5" style="6" customWidth="1"/>
    <col min="7" max="7" width="15.5" customWidth="1"/>
    <col min="8" max="8" width="31.5" customWidth="1"/>
    <col min="9" max="9" width="11.5" customWidth="1"/>
    <col min="10" max="10" width="28.6640625" bestFit="1" customWidth="1"/>
    <col min="11" max="11" width="15.5" bestFit="1" customWidth="1"/>
    <col min="12" max="12" width="21.6640625" style="1" bestFit="1" customWidth="1"/>
    <col min="13" max="13" width="12" customWidth="1"/>
  </cols>
  <sheetData>
    <row r="1" spans="1:13" ht="16" x14ac:dyDescent="0.2">
      <c r="A1" s="3" t="s">
        <v>336</v>
      </c>
      <c r="B1" s="3" t="s">
        <v>337</v>
      </c>
      <c r="C1" s="3" t="s">
        <v>339</v>
      </c>
      <c r="D1" s="3" t="s">
        <v>338</v>
      </c>
      <c r="E1" s="3" t="s">
        <v>340</v>
      </c>
      <c r="F1" s="5" t="s">
        <v>341</v>
      </c>
      <c r="G1" s="3" t="s">
        <v>342</v>
      </c>
      <c r="H1" s="3" t="s">
        <v>349</v>
      </c>
      <c r="I1" s="3" t="s">
        <v>343</v>
      </c>
      <c r="J1" s="3" t="s">
        <v>350</v>
      </c>
      <c r="K1" s="3" t="s">
        <v>344</v>
      </c>
      <c r="L1" s="4" t="s">
        <v>345</v>
      </c>
      <c r="M1" s="3" t="s">
        <v>351</v>
      </c>
    </row>
    <row r="2" spans="1:13" x14ac:dyDescent="0.2">
      <c r="A2" t="s">
        <v>23</v>
      </c>
      <c r="B2" t="s">
        <v>193</v>
      </c>
      <c r="C2" t="s">
        <v>194</v>
      </c>
      <c r="E2" t="s">
        <v>111</v>
      </c>
      <c r="F2" s="6" t="s">
        <v>195</v>
      </c>
      <c r="G2" t="s">
        <v>1</v>
      </c>
      <c r="H2" t="s">
        <v>72</v>
      </c>
      <c r="I2" t="s">
        <v>0</v>
      </c>
      <c r="J2" t="s">
        <v>3</v>
      </c>
      <c r="K2">
        <v>58.89</v>
      </c>
      <c r="L2" s="1">
        <v>42243</v>
      </c>
      <c r="M2" t="s">
        <v>4</v>
      </c>
    </row>
    <row r="3" spans="1:13" x14ac:dyDescent="0.2">
      <c r="A3" t="s">
        <v>262</v>
      </c>
      <c r="B3" t="s">
        <v>263</v>
      </c>
      <c r="C3" t="s">
        <v>264</v>
      </c>
      <c r="D3" t="s">
        <v>16</v>
      </c>
      <c r="E3" t="s">
        <v>128</v>
      </c>
      <c r="F3" s="6">
        <v>61761</v>
      </c>
      <c r="G3" t="s">
        <v>1</v>
      </c>
      <c r="H3" t="s">
        <v>19</v>
      </c>
      <c r="I3" t="s">
        <v>0</v>
      </c>
      <c r="J3" t="s">
        <v>3</v>
      </c>
      <c r="K3">
        <v>58.89</v>
      </c>
      <c r="L3" s="1">
        <v>42243</v>
      </c>
      <c r="M3" t="s">
        <v>4</v>
      </c>
    </row>
    <row r="4" spans="1:13" x14ac:dyDescent="0.2">
      <c r="A4" t="s">
        <v>25</v>
      </c>
      <c r="B4" t="s">
        <v>315</v>
      </c>
      <c r="C4" t="s">
        <v>316</v>
      </c>
      <c r="E4" t="s">
        <v>128</v>
      </c>
      <c r="F4" s="6" t="s">
        <v>317</v>
      </c>
      <c r="G4" t="s">
        <v>1</v>
      </c>
      <c r="H4" t="s">
        <v>19</v>
      </c>
      <c r="I4" t="s">
        <v>0</v>
      </c>
      <c r="J4" t="s">
        <v>3</v>
      </c>
      <c r="K4">
        <v>58.89</v>
      </c>
      <c r="L4" s="1">
        <v>42243</v>
      </c>
      <c r="M4" t="s">
        <v>4</v>
      </c>
    </row>
    <row r="5" spans="1:13" x14ac:dyDescent="0.2">
      <c r="A5" t="s">
        <v>21</v>
      </c>
      <c r="B5" t="s">
        <v>329</v>
      </c>
      <c r="C5" t="s">
        <v>330</v>
      </c>
      <c r="E5" t="s">
        <v>331</v>
      </c>
      <c r="F5" s="6" t="s">
        <v>332</v>
      </c>
      <c r="G5" t="s">
        <v>1</v>
      </c>
      <c r="H5" t="s">
        <v>2</v>
      </c>
      <c r="I5" t="s">
        <v>0</v>
      </c>
      <c r="J5" t="s">
        <v>3</v>
      </c>
      <c r="K5">
        <v>58.89</v>
      </c>
      <c r="L5" s="1">
        <v>42243</v>
      </c>
      <c r="M5" t="s">
        <v>4</v>
      </c>
    </row>
    <row r="6" spans="1:13" x14ac:dyDescent="0.2">
      <c r="A6" t="s">
        <v>37</v>
      </c>
      <c r="B6" t="s">
        <v>38</v>
      </c>
      <c r="C6" t="s">
        <v>39</v>
      </c>
      <c r="E6" t="s">
        <v>40</v>
      </c>
      <c r="F6" s="6" t="s">
        <v>41</v>
      </c>
      <c r="G6" t="s">
        <v>1</v>
      </c>
      <c r="H6" t="s">
        <v>19</v>
      </c>
      <c r="I6" t="s">
        <v>0</v>
      </c>
      <c r="J6" t="s">
        <v>3</v>
      </c>
      <c r="K6">
        <v>60.07</v>
      </c>
      <c r="L6" s="1">
        <v>42069</v>
      </c>
      <c r="M6" t="s">
        <v>4</v>
      </c>
    </row>
    <row r="7" spans="1:13" x14ac:dyDescent="0.2">
      <c r="A7" t="s">
        <v>168</v>
      </c>
      <c r="B7" t="s">
        <v>169</v>
      </c>
      <c r="C7" t="s">
        <v>170</v>
      </c>
      <c r="D7" t="s">
        <v>69</v>
      </c>
      <c r="E7" t="s">
        <v>157</v>
      </c>
      <c r="F7" s="6" t="s">
        <v>171</v>
      </c>
      <c r="G7" t="s">
        <v>1</v>
      </c>
      <c r="H7" t="s">
        <v>20</v>
      </c>
      <c r="I7" t="s">
        <v>0</v>
      </c>
      <c r="J7" t="s">
        <v>3</v>
      </c>
      <c r="K7">
        <v>71.58</v>
      </c>
      <c r="L7" s="1">
        <v>42180</v>
      </c>
      <c r="M7" t="s">
        <v>4</v>
      </c>
    </row>
    <row r="8" spans="1:13" x14ac:dyDescent="0.2">
      <c r="A8" t="s">
        <v>113</v>
      </c>
      <c r="B8" t="s">
        <v>114</v>
      </c>
      <c r="C8" t="s">
        <v>115</v>
      </c>
      <c r="D8" t="s">
        <v>116</v>
      </c>
      <c r="E8" t="s">
        <v>100</v>
      </c>
      <c r="F8" s="6" t="s">
        <v>117</v>
      </c>
      <c r="G8" t="s">
        <v>1</v>
      </c>
      <c r="H8" t="s">
        <v>13</v>
      </c>
      <c r="I8" t="s">
        <v>0</v>
      </c>
      <c r="J8" t="s">
        <v>3</v>
      </c>
      <c r="K8">
        <v>71.58</v>
      </c>
      <c r="L8" s="1">
        <v>42180</v>
      </c>
      <c r="M8" t="s">
        <v>4</v>
      </c>
    </row>
    <row r="9" spans="1:13" x14ac:dyDescent="0.2">
      <c r="A9" t="s">
        <v>265</v>
      </c>
      <c r="B9" t="s">
        <v>266</v>
      </c>
      <c r="C9" t="s">
        <v>267</v>
      </c>
      <c r="E9" t="s">
        <v>268</v>
      </c>
      <c r="F9" s="6" t="s">
        <v>269</v>
      </c>
      <c r="G9" t="s">
        <v>1</v>
      </c>
      <c r="H9" t="s">
        <v>19</v>
      </c>
      <c r="I9" t="s">
        <v>0</v>
      </c>
      <c r="J9" t="s">
        <v>3</v>
      </c>
      <c r="K9">
        <v>71.58</v>
      </c>
      <c r="L9" s="1">
        <v>42180</v>
      </c>
      <c r="M9" t="s">
        <v>4</v>
      </c>
    </row>
    <row r="10" spans="1:13" x14ac:dyDescent="0.2">
      <c r="A10" t="s">
        <v>274</v>
      </c>
      <c r="B10" t="s">
        <v>275</v>
      </c>
      <c r="C10" t="s">
        <v>276</v>
      </c>
      <c r="D10" t="s">
        <v>277</v>
      </c>
      <c r="E10" t="s">
        <v>73</v>
      </c>
      <c r="F10" s="6">
        <v>60068</v>
      </c>
      <c r="G10" t="s">
        <v>1</v>
      </c>
      <c r="H10" t="s">
        <v>19</v>
      </c>
      <c r="I10" t="s">
        <v>0</v>
      </c>
      <c r="J10" t="s">
        <v>3</v>
      </c>
      <c r="K10">
        <v>71.58</v>
      </c>
      <c r="L10" s="1">
        <v>42180</v>
      </c>
      <c r="M10" t="s">
        <v>4</v>
      </c>
    </row>
    <row r="11" spans="1:13" x14ac:dyDescent="0.2">
      <c r="A11" t="s">
        <v>203</v>
      </c>
      <c r="B11" t="s">
        <v>204</v>
      </c>
      <c r="C11" t="s">
        <v>6</v>
      </c>
      <c r="E11" t="s">
        <v>7</v>
      </c>
      <c r="F11" s="6" t="s">
        <v>8</v>
      </c>
      <c r="G11" t="s">
        <v>1</v>
      </c>
      <c r="H11" t="s">
        <v>19</v>
      </c>
      <c r="I11" t="s">
        <v>0</v>
      </c>
      <c r="J11" t="s">
        <v>3</v>
      </c>
      <c r="K11">
        <v>71.58</v>
      </c>
      <c r="L11" s="1">
        <v>42180</v>
      </c>
      <c r="M11" t="s">
        <v>4</v>
      </c>
    </row>
    <row r="12" spans="1:13" x14ac:dyDescent="0.2">
      <c r="A12" t="s">
        <v>270</v>
      </c>
      <c r="B12" t="s">
        <v>271</v>
      </c>
      <c r="C12" t="s">
        <v>205</v>
      </c>
      <c r="D12" t="s">
        <v>206</v>
      </c>
      <c r="E12" t="s">
        <v>100</v>
      </c>
      <c r="F12" s="6">
        <v>60169</v>
      </c>
      <c r="G12" t="s">
        <v>1</v>
      </c>
      <c r="H12" t="s">
        <v>19</v>
      </c>
      <c r="I12" t="s">
        <v>0</v>
      </c>
      <c r="J12" t="s">
        <v>3</v>
      </c>
      <c r="K12">
        <v>71.58</v>
      </c>
      <c r="L12" s="1">
        <v>42180</v>
      </c>
      <c r="M12" t="s">
        <v>4</v>
      </c>
    </row>
    <row r="13" spans="1:13" x14ac:dyDescent="0.2">
      <c r="A13" t="s">
        <v>292</v>
      </c>
      <c r="B13" t="s">
        <v>293</v>
      </c>
      <c r="C13" t="s">
        <v>205</v>
      </c>
      <c r="D13" t="s">
        <v>206</v>
      </c>
      <c r="E13" t="s">
        <v>100</v>
      </c>
      <c r="F13" s="6" t="s">
        <v>294</v>
      </c>
      <c r="G13" t="s">
        <v>1</v>
      </c>
      <c r="H13" t="s">
        <v>19</v>
      </c>
      <c r="I13" t="s">
        <v>0</v>
      </c>
      <c r="J13" t="s">
        <v>3</v>
      </c>
      <c r="K13">
        <v>71.58</v>
      </c>
      <c r="L13" s="1">
        <v>42180</v>
      </c>
      <c r="M13" t="s">
        <v>4</v>
      </c>
    </row>
    <row r="14" spans="1:13" x14ac:dyDescent="0.2">
      <c r="A14" t="s">
        <v>25</v>
      </c>
      <c r="B14" t="s">
        <v>300</v>
      </c>
      <c r="C14" t="s">
        <v>301</v>
      </c>
      <c r="D14" t="s">
        <v>11</v>
      </c>
      <c r="E14" t="s">
        <v>302</v>
      </c>
      <c r="F14" s="6">
        <v>60047</v>
      </c>
      <c r="G14" t="s">
        <v>1</v>
      </c>
      <c r="H14" t="s">
        <v>19</v>
      </c>
      <c r="I14" t="s">
        <v>0</v>
      </c>
      <c r="J14" t="s">
        <v>3</v>
      </c>
      <c r="K14">
        <v>71.58</v>
      </c>
      <c r="L14" s="1">
        <v>42180</v>
      </c>
      <c r="M14" t="s">
        <v>4</v>
      </c>
    </row>
    <row r="15" spans="1:13" x14ac:dyDescent="0.2">
      <c r="A15" t="s">
        <v>274</v>
      </c>
      <c r="B15" t="s">
        <v>306</v>
      </c>
      <c r="C15" t="s">
        <v>129</v>
      </c>
      <c r="D15" t="s">
        <v>88</v>
      </c>
      <c r="E15" t="s">
        <v>18</v>
      </c>
      <c r="F15" s="6" t="s">
        <v>130</v>
      </c>
      <c r="G15" t="s">
        <v>9</v>
      </c>
      <c r="H15" t="s">
        <v>19</v>
      </c>
      <c r="I15" t="s">
        <v>0</v>
      </c>
      <c r="J15" t="s">
        <v>3</v>
      </c>
      <c r="K15">
        <v>71.58</v>
      </c>
      <c r="L15" s="1">
        <v>42180</v>
      </c>
      <c r="M15" t="s">
        <v>4</v>
      </c>
    </row>
    <row r="16" spans="1:13" x14ac:dyDescent="0.2">
      <c r="A16" t="s">
        <v>307</v>
      </c>
      <c r="B16" t="s">
        <v>308</v>
      </c>
      <c r="C16" t="s">
        <v>309</v>
      </c>
      <c r="D16" t="s">
        <v>310</v>
      </c>
      <c r="E16" t="s">
        <v>83</v>
      </c>
      <c r="F16" s="6" t="s">
        <v>311</v>
      </c>
      <c r="G16" t="s">
        <v>1</v>
      </c>
      <c r="H16" t="s">
        <v>72</v>
      </c>
      <c r="I16" t="s">
        <v>0</v>
      </c>
      <c r="J16" t="s">
        <v>3</v>
      </c>
      <c r="K16">
        <v>71.58</v>
      </c>
      <c r="L16" s="1">
        <v>42180</v>
      </c>
      <c r="M16" t="s">
        <v>4</v>
      </c>
    </row>
    <row r="17" spans="1:13" x14ac:dyDescent="0.2">
      <c r="A17" t="s">
        <v>42</v>
      </c>
      <c r="B17" t="s">
        <v>43</v>
      </c>
      <c r="C17" t="s">
        <v>44</v>
      </c>
      <c r="E17" t="s">
        <v>45</v>
      </c>
      <c r="F17" s="6" t="s">
        <v>46</v>
      </c>
      <c r="G17" t="s">
        <v>1</v>
      </c>
      <c r="H17" t="s">
        <v>24</v>
      </c>
      <c r="I17" t="s">
        <v>0</v>
      </c>
      <c r="J17" t="s">
        <v>3</v>
      </c>
      <c r="K17">
        <v>71.58</v>
      </c>
      <c r="L17" s="1">
        <v>42180</v>
      </c>
      <c r="M17" t="s">
        <v>4</v>
      </c>
    </row>
    <row r="18" spans="1:13" x14ac:dyDescent="0.2">
      <c r="A18" t="s">
        <v>227</v>
      </c>
      <c r="B18" t="s">
        <v>228</v>
      </c>
      <c r="C18" t="s">
        <v>115</v>
      </c>
      <c r="D18" t="s">
        <v>116</v>
      </c>
      <c r="E18" t="s">
        <v>100</v>
      </c>
      <c r="F18" s="6" t="s">
        <v>117</v>
      </c>
      <c r="G18" t="s">
        <v>1</v>
      </c>
      <c r="H18" t="s">
        <v>13</v>
      </c>
      <c r="I18" t="s">
        <v>0</v>
      </c>
      <c r="J18" t="s">
        <v>3</v>
      </c>
      <c r="K18">
        <v>71.58</v>
      </c>
      <c r="L18" s="1">
        <v>42180</v>
      </c>
      <c r="M18" t="s">
        <v>4</v>
      </c>
    </row>
    <row r="19" spans="1:13" x14ac:dyDescent="0.2">
      <c r="A19" t="s">
        <v>270</v>
      </c>
      <c r="B19" t="s">
        <v>271</v>
      </c>
      <c r="C19" t="s">
        <v>205</v>
      </c>
      <c r="D19" t="s">
        <v>206</v>
      </c>
      <c r="E19" t="s">
        <v>100</v>
      </c>
      <c r="F19" s="6">
        <v>60169</v>
      </c>
      <c r="G19" t="s">
        <v>1</v>
      </c>
      <c r="H19" t="s">
        <v>19</v>
      </c>
      <c r="I19" t="s">
        <v>0</v>
      </c>
      <c r="J19" t="s">
        <v>3</v>
      </c>
      <c r="K19">
        <v>72.97</v>
      </c>
      <c r="L19" s="1">
        <v>42318</v>
      </c>
      <c r="M19" t="s">
        <v>4</v>
      </c>
    </row>
    <row r="20" spans="1:13" x14ac:dyDescent="0.2">
      <c r="A20" t="s">
        <v>37</v>
      </c>
      <c r="B20" t="s">
        <v>243</v>
      </c>
      <c r="C20" t="s">
        <v>66</v>
      </c>
      <c r="D20" t="s">
        <v>5</v>
      </c>
      <c r="E20" t="s">
        <v>67</v>
      </c>
      <c r="F20" s="6" t="s">
        <v>156</v>
      </c>
      <c r="G20" t="s">
        <v>1</v>
      </c>
      <c r="H20" t="s">
        <v>72</v>
      </c>
      <c r="I20" t="s">
        <v>0</v>
      </c>
      <c r="J20" t="s">
        <v>3</v>
      </c>
      <c r="K20">
        <v>72.97</v>
      </c>
      <c r="L20" s="1">
        <v>42318</v>
      </c>
      <c r="M20" t="s">
        <v>4</v>
      </c>
    </row>
    <row r="21" spans="1:13" x14ac:dyDescent="0.2">
      <c r="A21" t="s">
        <v>229</v>
      </c>
      <c r="B21" t="s">
        <v>34</v>
      </c>
      <c r="C21" t="s">
        <v>35</v>
      </c>
      <c r="D21">
        <v>207</v>
      </c>
      <c r="E21" t="s">
        <v>22</v>
      </c>
      <c r="F21" s="6" t="s">
        <v>36</v>
      </c>
      <c r="G21" t="s">
        <v>1</v>
      </c>
      <c r="H21" t="s">
        <v>19</v>
      </c>
      <c r="I21" t="s">
        <v>0</v>
      </c>
      <c r="J21" t="s">
        <v>3</v>
      </c>
      <c r="K21">
        <v>72.97</v>
      </c>
      <c r="L21" s="1">
        <v>42318</v>
      </c>
      <c r="M21" t="s">
        <v>4</v>
      </c>
    </row>
    <row r="22" spans="1:13" x14ac:dyDescent="0.2">
      <c r="A22" t="s">
        <v>287</v>
      </c>
      <c r="B22" t="s">
        <v>288</v>
      </c>
      <c r="C22" t="s">
        <v>102</v>
      </c>
      <c r="E22" t="s">
        <v>22</v>
      </c>
      <c r="F22" s="6" t="s">
        <v>103</v>
      </c>
      <c r="G22" t="s">
        <v>9</v>
      </c>
      <c r="H22" t="s">
        <v>289</v>
      </c>
      <c r="I22" t="s">
        <v>0</v>
      </c>
      <c r="J22" t="s">
        <v>3</v>
      </c>
      <c r="K22">
        <v>72.97</v>
      </c>
      <c r="L22" s="1">
        <v>42318</v>
      </c>
      <c r="M22" t="s">
        <v>4</v>
      </c>
    </row>
    <row r="23" spans="1:13" x14ac:dyDescent="0.2">
      <c r="A23" t="s">
        <v>290</v>
      </c>
      <c r="B23" t="s">
        <v>257</v>
      </c>
      <c r="C23" t="s">
        <v>272</v>
      </c>
      <c r="D23" t="s">
        <v>291</v>
      </c>
      <c r="E23" t="s">
        <v>58</v>
      </c>
      <c r="F23" s="6" t="s">
        <v>273</v>
      </c>
      <c r="G23" t="s">
        <v>1</v>
      </c>
      <c r="H23" t="s">
        <v>72</v>
      </c>
      <c r="I23" t="s">
        <v>0</v>
      </c>
      <c r="J23" t="s">
        <v>3</v>
      </c>
      <c r="K23">
        <v>72.97</v>
      </c>
      <c r="L23" s="1">
        <v>42318</v>
      </c>
      <c r="M23" t="s">
        <v>4</v>
      </c>
    </row>
    <row r="24" spans="1:13" x14ac:dyDescent="0.2">
      <c r="A24" t="s">
        <v>59</v>
      </c>
      <c r="B24" t="s">
        <v>192</v>
      </c>
      <c r="C24" t="s">
        <v>81</v>
      </c>
      <c r="D24" t="s">
        <v>63</v>
      </c>
      <c r="E24" t="s">
        <v>22</v>
      </c>
      <c r="F24" s="6" t="s">
        <v>64</v>
      </c>
      <c r="G24" t="s">
        <v>1</v>
      </c>
      <c r="H24" t="s">
        <v>19</v>
      </c>
      <c r="I24" t="s">
        <v>0</v>
      </c>
      <c r="J24" t="s">
        <v>3</v>
      </c>
      <c r="K24">
        <v>72.97</v>
      </c>
      <c r="L24" s="1">
        <v>42318</v>
      </c>
      <c r="M24" t="s">
        <v>4</v>
      </c>
    </row>
    <row r="25" spans="1:13" x14ac:dyDescent="0.2">
      <c r="A25" t="s">
        <v>15</v>
      </c>
      <c r="B25" t="s">
        <v>303</v>
      </c>
      <c r="C25" t="s">
        <v>304</v>
      </c>
      <c r="E25" t="s">
        <v>91</v>
      </c>
      <c r="F25" s="6" t="s">
        <v>305</v>
      </c>
      <c r="G25" t="s">
        <v>1</v>
      </c>
      <c r="H25" t="s">
        <v>19</v>
      </c>
      <c r="I25" t="s">
        <v>0</v>
      </c>
      <c r="J25" t="s">
        <v>3</v>
      </c>
      <c r="K25">
        <v>72.97</v>
      </c>
      <c r="L25" s="1">
        <v>42318</v>
      </c>
      <c r="M25" t="s">
        <v>4</v>
      </c>
    </row>
    <row r="26" spans="1:13" x14ac:dyDescent="0.2">
      <c r="A26" t="s">
        <v>32</v>
      </c>
      <c r="B26" t="s">
        <v>108</v>
      </c>
      <c r="C26" t="s">
        <v>109</v>
      </c>
      <c r="E26" t="s">
        <v>12</v>
      </c>
      <c r="F26" s="6" t="s">
        <v>110</v>
      </c>
      <c r="G26" t="s">
        <v>9</v>
      </c>
      <c r="H26" t="s">
        <v>2</v>
      </c>
      <c r="I26" t="s">
        <v>0</v>
      </c>
      <c r="J26" t="s">
        <v>3</v>
      </c>
      <c r="K26">
        <v>72.97</v>
      </c>
      <c r="L26" s="1">
        <v>42318</v>
      </c>
      <c r="M26" t="s">
        <v>4</v>
      </c>
    </row>
    <row r="27" spans="1:13" x14ac:dyDescent="0.2">
      <c r="A27" t="s">
        <v>229</v>
      </c>
      <c r="B27" t="s">
        <v>259</v>
      </c>
      <c r="C27" t="s">
        <v>260</v>
      </c>
      <c r="E27" t="s">
        <v>124</v>
      </c>
      <c r="F27" s="6" t="s">
        <v>261</v>
      </c>
      <c r="G27" t="s">
        <v>1</v>
      </c>
      <c r="H27" t="s">
        <v>19</v>
      </c>
      <c r="I27" t="s">
        <v>0</v>
      </c>
      <c r="J27" t="s">
        <v>3</v>
      </c>
      <c r="K27">
        <v>72.97</v>
      </c>
      <c r="L27" s="1">
        <v>42318</v>
      </c>
      <c r="M27" t="s">
        <v>4</v>
      </c>
    </row>
    <row r="28" spans="1:13" x14ac:dyDescent="0.2">
      <c r="A28" t="s">
        <v>141</v>
      </c>
      <c r="B28" t="s">
        <v>142</v>
      </c>
      <c r="C28" t="s">
        <v>143</v>
      </c>
      <c r="E28" t="s">
        <v>144</v>
      </c>
      <c r="F28" s="6" t="s">
        <v>145</v>
      </c>
      <c r="G28" t="s">
        <v>1</v>
      </c>
      <c r="H28" t="s">
        <v>146</v>
      </c>
      <c r="I28" t="s">
        <v>0</v>
      </c>
      <c r="J28" t="s">
        <v>3</v>
      </c>
      <c r="K28">
        <v>90.88</v>
      </c>
      <c r="L28" s="1">
        <v>42200</v>
      </c>
      <c r="M28" t="s">
        <v>4</v>
      </c>
    </row>
    <row r="29" spans="1:13" x14ac:dyDescent="0.2">
      <c r="A29" t="s">
        <v>175</v>
      </c>
      <c r="B29" t="s">
        <v>176</v>
      </c>
      <c r="C29" t="s">
        <v>177</v>
      </c>
      <c r="E29" t="s">
        <v>178</v>
      </c>
      <c r="F29" s="6">
        <v>60443</v>
      </c>
      <c r="G29" t="s">
        <v>9</v>
      </c>
      <c r="H29" t="s">
        <v>19</v>
      </c>
      <c r="I29" t="s">
        <v>0</v>
      </c>
      <c r="J29" t="s">
        <v>3</v>
      </c>
      <c r="K29">
        <v>90.88</v>
      </c>
      <c r="L29" s="1">
        <v>42200</v>
      </c>
      <c r="M29" t="s">
        <v>4</v>
      </c>
    </row>
    <row r="30" spans="1:13" x14ac:dyDescent="0.2">
      <c r="A30" t="s">
        <v>85</v>
      </c>
      <c r="B30" t="s">
        <v>86</v>
      </c>
      <c r="C30" t="s">
        <v>87</v>
      </c>
      <c r="D30" t="s">
        <v>88</v>
      </c>
      <c r="E30" t="s">
        <v>89</v>
      </c>
      <c r="F30" s="6" t="s">
        <v>90</v>
      </c>
      <c r="G30" t="s">
        <v>1</v>
      </c>
      <c r="H30" t="s">
        <v>2</v>
      </c>
      <c r="I30" t="s">
        <v>0</v>
      </c>
      <c r="J30" t="s">
        <v>3</v>
      </c>
      <c r="K30">
        <v>90.88</v>
      </c>
      <c r="L30" s="1">
        <v>42200</v>
      </c>
      <c r="M30" t="s">
        <v>4</v>
      </c>
    </row>
    <row r="31" spans="1:13" x14ac:dyDescent="0.2">
      <c r="A31" t="s">
        <v>244</v>
      </c>
      <c r="B31" t="s">
        <v>245</v>
      </c>
      <c r="C31" t="s">
        <v>246</v>
      </c>
      <c r="E31" t="s">
        <v>84</v>
      </c>
      <c r="F31" s="6" t="s">
        <v>247</v>
      </c>
      <c r="G31" t="s">
        <v>1</v>
      </c>
      <c r="H31" t="s">
        <v>19</v>
      </c>
      <c r="I31" t="s">
        <v>0</v>
      </c>
      <c r="J31" t="s">
        <v>3</v>
      </c>
      <c r="K31">
        <v>90.88</v>
      </c>
      <c r="L31" s="1">
        <v>42200</v>
      </c>
      <c r="M31" t="s">
        <v>4</v>
      </c>
    </row>
    <row r="32" spans="1:13" x14ac:dyDescent="0.2">
      <c r="A32" t="s">
        <v>104</v>
      </c>
      <c r="B32" t="s">
        <v>105</v>
      </c>
      <c r="C32" t="s">
        <v>106</v>
      </c>
      <c r="D32" t="s">
        <v>107</v>
      </c>
      <c r="E32" t="s">
        <v>58</v>
      </c>
      <c r="F32" s="6">
        <v>60563</v>
      </c>
      <c r="G32" t="s">
        <v>1</v>
      </c>
      <c r="H32" t="s">
        <v>19</v>
      </c>
      <c r="I32" t="s">
        <v>0</v>
      </c>
      <c r="J32" t="s">
        <v>3</v>
      </c>
      <c r="K32">
        <v>90.88</v>
      </c>
      <c r="L32" s="1">
        <v>42200</v>
      </c>
      <c r="M32" t="s">
        <v>4</v>
      </c>
    </row>
    <row r="33" spans="1:13" x14ac:dyDescent="0.2">
      <c r="A33" t="s">
        <v>215</v>
      </c>
      <c r="B33" t="s">
        <v>216</v>
      </c>
      <c r="C33" t="s">
        <v>217</v>
      </c>
      <c r="E33" t="s">
        <v>82</v>
      </c>
      <c r="F33" s="6" t="s">
        <v>218</v>
      </c>
      <c r="G33" t="s">
        <v>1</v>
      </c>
      <c r="H33" t="s">
        <v>13</v>
      </c>
      <c r="I33" t="s">
        <v>0</v>
      </c>
      <c r="J33" t="s">
        <v>3</v>
      </c>
      <c r="K33">
        <v>90.88</v>
      </c>
      <c r="L33" s="1">
        <v>42200</v>
      </c>
      <c r="M33" t="s">
        <v>4</v>
      </c>
    </row>
    <row r="34" spans="1:13" x14ac:dyDescent="0.2">
      <c r="A34" t="s">
        <v>280</v>
      </c>
      <c r="B34" t="s">
        <v>142</v>
      </c>
      <c r="C34" t="s">
        <v>281</v>
      </c>
      <c r="E34" t="s">
        <v>282</v>
      </c>
      <c r="F34" s="6" t="s">
        <v>283</v>
      </c>
      <c r="G34" t="s">
        <v>1</v>
      </c>
      <c r="H34" t="s">
        <v>19</v>
      </c>
      <c r="I34" t="s">
        <v>0</v>
      </c>
      <c r="J34" t="s">
        <v>3</v>
      </c>
      <c r="K34">
        <v>90.88</v>
      </c>
      <c r="L34" s="1">
        <v>42200</v>
      </c>
      <c r="M34" t="s">
        <v>4</v>
      </c>
    </row>
    <row r="35" spans="1:13" x14ac:dyDescent="0.2">
      <c r="A35" t="s">
        <v>233</v>
      </c>
      <c r="B35" t="s">
        <v>234</v>
      </c>
      <c r="C35" t="s">
        <v>235</v>
      </c>
      <c r="D35" t="s">
        <v>236</v>
      </c>
      <c r="E35" t="s">
        <v>71</v>
      </c>
      <c r="F35" s="6" t="s">
        <v>237</v>
      </c>
      <c r="G35" t="s">
        <v>1</v>
      </c>
      <c r="H35" t="s">
        <v>19</v>
      </c>
      <c r="I35" t="s">
        <v>0</v>
      </c>
      <c r="J35" t="s">
        <v>3</v>
      </c>
      <c r="K35">
        <v>90.88</v>
      </c>
      <c r="L35" s="1">
        <v>42200</v>
      </c>
      <c r="M35" t="s">
        <v>4</v>
      </c>
    </row>
    <row r="36" spans="1:13" x14ac:dyDescent="0.2">
      <c r="A36" t="s">
        <v>10</v>
      </c>
      <c r="B36" t="s">
        <v>295</v>
      </c>
      <c r="C36" t="s">
        <v>296</v>
      </c>
      <c r="D36" t="s">
        <v>297</v>
      </c>
      <c r="E36" t="s">
        <v>298</v>
      </c>
      <c r="F36" s="6" t="s">
        <v>299</v>
      </c>
      <c r="G36" t="s">
        <v>1</v>
      </c>
      <c r="H36" t="s">
        <v>19</v>
      </c>
      <c r="I36" t="s">
        <v>0</v>
      </c>
      <c r="J36" t="s">
        <v>3</v>
      </c>
      <c r="K36">
        <v>90.88</v>
      </c>
      <c r="L36" s="1">
        <v>42200</v>
      </c>
      <c r="M36" t="s">
        <v>4</v>
      </c>
    </row>
    <row r="37" spans="1:13" x14ac:dyDescent="0.2">
      <c r="A37" t="s">
        <v>159</v>
      </c>
      <c r="B37" t="s">
        <v>160</v>
      </c>
      <c r="C37" t="s">
        <v>68</v>
      </c>
      <c r="D37" t="s">
        <v>69</v>
      </c>
      <c r="E37" t="s">
        <v>70</v>
      </c>
      <c r="F37" s="6" t="s">
        <v>161</v>
      </c>
      <c r="G37" t="s">
        <v>1</v>
      </c>
      <c r="H37" t="s">
        <v>19</v>
      </c>
      <c r="I37" t="s">
        <v>0</v>
      </c>
      <c r="J37" t="s">
        <v>3</v>
      </c>
      <c r="K37">
        <v>90.88</v>
      </c>
      <c r="L37" s="1">
        <v>42200</v>
      </c>
      <c r="M37" t="s">
        <v>4</v>
      </c>
    </row>
    <row r="38" spans="1:13" x14ac:dyDescent="0.2">
      <c r="A38" t="s">
        <v>25</v>
      </c>
      <c r="B38" t="s">
        <v>253</v>
      </c>
      <c r="C38" t="s">
        <v>254</v>
      </c>
      <c r="E38" t="s">
        <v>255</v>
      </c>
      <c r="F38" s="6" t="s">
        <v>256</v>
      </c>
      <c r="G38" t="s">
        <v>1</v>
      </c>
      <c r="H38" t="s">
        <v>19</v>
      </c>
      <c r="I38" t="s">
        <v>0</v>
      </c>
      <c r="J38" t="s">
        <v>3</v>
      </c>
      <c r="K38">
        <v>90.88</v>
      </c>
      <c r="L38" s="1">
        <v>42200</v>
      </c>
      <c r="M38" t="s">
        <v>4</v>
      </c>
    </row>
    <row r="39" spans="1:13" x14ac:dyDescent="0.2">
      <c r="A39" t="s">
        <v>60</v>
      </c>
      <c r="B39" t="s">
        <v>61</v>
      </c>
      <c r="C39" t="s">
        <v>62</v>
      </c>
      <c r="D39" t="s">
        <v>63</v>
      </c>
      <c r="E39" t="s">
        <v>22</v>
      </c>
      <c r="F39" s="6" t="s">
        <v>64</v>
      </c>
      <c r="G39" t="s">
        <v>9</v>
      </c>
      <c r="H39" t="s">
        <v>19</v>
      </c>
      <c r="I39" t="s">
        <v>65</v>
      </c>
      <c r="J39" t="s">
        <v>3</v>
      </c>
      <c r="K39">
        <v>90.88</v>
      </c>
      <c r="L39" s="1">
        <v>42200</v>
      </c>
      <c r="M39" t="s">
        <v>4</v>
      </c>
    </row>
    <row r="40" spans="1:13" x14ac:dyDescent="0.2">
      <c r="A40" t="s">
        <v>320</v>
      </c>
      <c r="B40" t="s">
        <v>321</v>
      </c>
      <c r="C40" t="s">
        <v>258</v>
      </c>
      <c r="D40" t="s">
        <v>322</v>
      </c>
      <c r="E40" t="s">
        <v>89</v>
      </c>
      <c r="F40" s="6" t="s">
        <v>323</v>
      </c>
      <c r="G40" t="s">
        <v>1</v>
      </c>
      <c r="H40" t="s">
        <v>72</v>
      </c>
      <c r="I40" t="s">
        <v>0</v>
      </c>
      <c r="J40" t="s">
        <v>3</v>
      </c>
      <c r="K40">
        <v>90.88</v>
      </c>
      <c r="L40" s="1">
        <v>42200</v>
      </c>
      <c r="M40" t="s">
        <v>4</v>
      </c>
    </row>
    <row r="41" spans="1:13" x14ac:dyDescent="0.2">
      <c r="A41" t="s">
        <v>207</v>
      </c>
      <c r="B41" t="s">
        <v>208</v>
      </c>
      <c r="C41" t="s">
        <v>209</v>
      </c>
      <c r="D41" t="s">
        <v>210</v>
      </c>
      <c r="E41" t="s">
        <v>211</v>
      </c>
      <c r="F41" s="6" t="s">
        <v>212</v>
      </c>
      <c r="G41" t="s">
        <v>1</v>
      </c>
      <c r="H41" t="s">
        <v>19</v>
      </c>
      <c r="I41" t="s">
        <v>213</v>
      </c>
      <c r="J41" t="s">
        <v>3</v>
      </c>
      <c r="K41">
        <v>94.8</v>
      </c>
      <c r="L41" s="1">
        <v>42278</v>
      </c>
      <c r="M41" t="s">
        <v>4</v>
      </c>
    </row>
    <row r="42" spans="1:13" x14ac:dyDescent="0.2">
      <c r="A42" t="s">
        <v>37</v>
      </c>
      <c r="B42" t="s">
        <v>38</v>
      </c>
      <c r="C42" t="s">
        <v>39</v>
      </c>
      <c r="E42" t="s">
        <v>40</v>
      </c>
      <c r="F42" s="6" t="s">
        <v>41</v>
      </c>
      <c r="G42" t="s">
        <v>1</v>
      </c>
      <c r="H42" t="s">
        <v>19</v>
      </c>
      <c r="I42" t="s">
        <v>0</v>
      </c>
      <c r="J42" t="s">
        <v>3</v>
      </c>
      <c r="K42">
        <v>98.94</v>
      </c>
      <c r="L42" s="1">
        <v>42179</v>
      </c>
      <c r="M42" t="s">
        <v>4</v>
      </c>
    </row>
    <row r="43" spans="1:13" x14ac:dyDescent="0.2">
      <c r="A43" t="s">
        <v>94</v>
      </c>
      <c r="B43" t="s">
        <v>95</v>
      </c>
      <c r="C43" t="s">
        <v>96</v>
      </c>
      <c r="D43" t="s">
        <v>97</v>
      </c>
      <c r="E43" t="s">
        <v>98</v>
      </c>
      <c r="F43" s="6" t="s">
        <v>99</v>
      </c>
      <c r="G43" t="s">
        <v>1</v>
      </c>
      <c r="H43" t="s">
        <v>19</v>
      </c>
      <c r="I43" t="s">
        <v>0</v>
      </c>
      <c r="J43" t="s">
        <v>3</v>
      </c>
      <c r="K43">
        <v>98.94</v>
      </c>
      <c r="L43" s="1">
        <v>42179</v>
      </c>
      <c r="M43" t="s">
        <v>4</v>
      </c>
    </row>
    <row r="44" spans="1:13" x14ac:dyDescent="0.2">
      <c r="A44" t="s">
        <v>25</v>
      </c>
      <c r="B44" t="s">
        <v>132</v>
      </c>
      <c r="C44" t="s">
        <v>133</v>
      </c>
      <c r="D44" t="s">
        <v>101</v>
      </c>
      <c r="E44" t="s">
        <v>131</v>
      </c>
      <c r="F44" s="6" t="s">
        <v>134</v>
      </c>
      <c r="G44" t="s">
        <v>1</v>
      </c>
      <c r="H44" t="s">
        <v>72</v>
      </c>
      <c r="I44" t="s">
        <v>0</v>
      </c>
      <c r="J44" t="s">
        <v>3</v>
      </c>
      <c r="K44">
        <v>98.94</v>
      </c>
      <c r="L44" s="1">
        <v>42179</v>
      </c>
      <c r="M44" t="s">
        <v>4</v>
      </c>
    </row>
    <row r="45" spans="1:13" x14ac:dyDescent="0.2">
      <c r="A45" t="s">
        <v>23</v>
      </c>
      <c r="B45" t="s">
        <v>250</v>
      </c>
      <c r="C45" t="s">
        <v>251</v>
      </c>
      <c r="E45" t="s">
        <v>211</v>
      </c>
      <c r="F45" s="6" t="s">
        <v>252</v>
      </c>
      <c r="G45" t="s">
        <v>1</v>
      </c>
      <c r="H45" t="s">
        <v>20</v>
      </c>
      <c r="I45" t="s">
        <v>0</v>
      </c>
      <c r="J45" t="s">
        <v>3</v>
      </c>
      <c r="K45">
        <v>98.94</v>
      </c>
      <c r="L45" s="1">
        <v>42179</v>
      </c>
      <c r="M45" t="s">
        <v>4</v>
      </c>
    </row>
    <row r="46" spans="1:13" x14ac:dyDescent="0.2">
      <c r="A46" t="s">
        <v>180</v>
      </c>
      <c r="B46" t="s">
        <v>181</v>
      </c>
      <c r="C46" t="s">
        <v>182</v>
      </c>
      <c r="D46" t="s">
        <v>183</v>
      </c>
      <c r="E46" t="s">
        <v>184</v>
      </c>
      <c r="F46" s="6" t="s">
        <v>185</v>
      </c>
      <c r="G46" t="s">
        <v>1</v>
      </c>
      <c r="H46" t="s">
        <v>186</v>
      </c>
      <c r="I46" t="s">
        <v>0</v>
      </c>
      <c r="J46" t="s">
        <v>3</v>
      </c>
      <c r="K46">
        <v>98.94</v>
      </c>
      <c r="L46" s="1">
        <v>42179</v>
      </c>
      <c r="M46" t="s">
        <v>4</v>
      </c>
    </row>
    <row r="47" spans="1:13" x14ac:dyDescent="0.2">
      <c r="A47" t="s">
        <v>140</v>
      </c>
      <c r="B47" t="s">
        <v>312</v>
      </c>
      <c r="C47" t="s">
        <v>313</v>
      </c>
      <c r="E47" t="s">
        <v>79</v>
      </c>
      <c r="F47" s="6" t="s">
        <v>314</v>
      </c>
      <c r="G47" t="s">
        <v>9</v>
      </c>
      <c r="H47" t="s">
        <v>19</v>
      </c>
      <c r="I47" t="s">
        <v>0</v>
      </c>
      <c r="J47" t="s">
        <v>3</v>
      </c>
      <c r="K47">
        <v>98.94</v>
      </c>
      <c r="L47" s="1">
        <v>42179</v>
      </c>
      <c r="M47" t="s">
        <v>4</v>
      </c>
    </row>
    <row r="48" spans="1:13" x14ac:dyDescent="0.2">
      <c r="A48" t="s">
        <v>92</v>
      </c>
      <c r="B48" t="s">
        <v>187</v>
      </c>
      <c r="C48" t="s">
        <v>188</v>
      </c>
      <c r="D48" t="s">
        <v>189</v>
      </c>
      <c r="E48" t="s">
        <v>131</v>
      </c>
      <c r="F48" s="6" t="s">
        <v>190</v>
      </c>
      <c r="G48" t="s">
        <v>1</v>
      </c>
      <c r="H48" t="s">
        <v>19</v>
      </c>
      <c r="I48" t="s">
        <v>0</v>
      </c>
      <c r="J48" t="s">
        <v>3</v>
      </c>
      <c r="K48">
        <v>98.94</v>
      </c>
      <c r="L48" s="1">
        <v>42179</v>
      </c>
      <c r="M48" t="s">
        <v>4</v>
      </c>
    </row>
    <row r="49" spans="1:13" x14ac:dyDescent="0.2">
      <c r="A49" t="s">
        <v>112</v>
      </c>
      <c r="B49" t="s">
        <v>248</v>
      </c>
      <c r="C49" t="s">
        <v>318</v>
      </c>
      <c r="D49">
        <v>805</v>
      </c>
      <c r="E49" t="s">
        <v>71</v>
      </c>
      <c r="F49" s="6" t="s">
        <v>319</v>
      </c>
      <c r="G49" t="s">
        <v>1</v>
      </c>
      <c r="H49" t="s">
        <v>19</v>
      </c>
      <c r="I49" t="s">
        <v>0</v>
      </c>
      <c r="J49" t="s">
        <v>3</v>
      </c>
      <c r="K49">
        <v>98.94</v>
      </c>
      <c r="L49" s="1">
        <v>42179</v>
      </c>
      <c r="M49" t="s">
        <v>4</v>
      </c>
    </row>
    <row r="50" spans="1:13" x14ac:dyDescent="0.2">
      <c r="A50" t="s">
        <v>324</v>
      </c>
      <c r="B50" t="s">
        <v>325</v>
      </c>
      <c r="C50" t="s">
        <v>326</v>
      </c>
      <c r="E50" t="s">
        <v>158</v>
      </c>
      <c r="F50" s="6" t="s">
        <v>327</v>
      </c>
      <c r="G50" t="s">
        <v>1</v>
      </c>
      <c r="H50" t="s">
        <v>19</v>
      </c>
      <c r="I50" t="s">
        <v>0</v>
      </c>
      <c r="J50" t="s">
        <v>3</v>
      </c>
      <c r="K50">
        <v>98.94</v>
      </c>
      <c r="L50" s="1">
        <v>42179</v>
      </c>
      <c r="M50" t="s">
        <v>4</v>
      </c>
    </row>
    <row r="51" spans="1:13" x14ac:dyDescent="0.2">
      <c r="A51" t="s">
        <v>166</v>
      </c>
      <c r="B51" t="s">
        <v>223</v>
      </c>
      <c r="C51" t="s">
        <v>224</v>
      </c>
      <c r="D51" t="s">
        <v>225</v>
      </c>
      <c r="E51" t="s">
        <v>214</v>
      </c>
      <c r="F51" s="6" t="s">
        <v>226</v>
      </c>
      <c r="G51" t="s">
        <v>1</v>
      </c>
      <c r="H51" t="s">
        <v>72</v>
      </c>
      <c r="I51" t="s">
        <v>0</v>
      </c>
      <c r="J51" t="s">
        <v>3</v>
      </c>
      <c r="K51">
        <v>99.58</v>
      </c>
      <c r="L51" s="1">
        <v>42138</v>
      </c>
      <c r="M51" t="s">
        <v>4</v>
      </c>
    </row>
    <row r="52" spans="1:13" x14ac:dyDescent="0.2">
      <c r="A52" t="s">
        <v>238</v>
      </c>
      <c r="B52" t="s">
        <v>239</v>
      </c>
      <c r="C52" t="s">
        <v>240</v>
      </c>
      <c r="D52" t="s">
        <v>241</v>
      </c>
      <c r="E52" t="s">
        <v>47</v>
      </c>
      <c r="F52" s="6" t="s">
        <v>242</v>
      </c>
      <c r="G52" t="s">
        <v>1</v>
      </c>
      <c r="H52" t="s">
        <v>167</v>
      </c>
      <c r="I52" t="s">
        <v>0</v>
      </c>
      <c r="J52" t="s">
        <v>3</v>
      </c>
      <c r="K52">
        <v>99.58</v>
      </c>
      <c r="L52" s="1">
        <v>42138</v>
      </c>
      <c r="M52" t="s">
        <v>4</v>
      </c>
    </row>
    <row r="53" spans="1:13" x14ac:dyDescent="0.2">
      <c r="A53" t="s">
        <v>159</v>
      </c>
      <c r="B53" t="s">
        <v>160</v>
      </c>
      <c r="C53" t="s">
        <v>68</v>
      </c>
      <c r="D53" t="s">
        <v>69</v>
      </c>
      <c r="E53" t="s">
        <v>70</v>
      </c>
      <c r="F53" s="6" t="s">
        <v>161</v>
      </c>
      <c r="G53" t="s">
        <v>1</v>
      </c>
      <c r="H53" t="s">
        <v>19</v>
      </c>
      <c r="I53" t="s">
        <v>0</v>
      </c>
      <c r="J53" t="s">
        <v>3</v>
      </c>
      <c r="K53">
        <v>99.58</v>
      </c>
      <c r="L53" s="1">
        <v>42138</v>
      </c>
      <c r="M53" t="s">
        <v>4</v>
      </c>
    </row>
    <row r="54" spans="1:13" x14ac:dyDescent="0.2">
      <c r="A54" t="s">
        <v>221</v>
      </c>
      <c r="B54" t="s">
        <v>222</v>
      </c>
      <c r="C54" t="s">
        <v>219</v>
      </c>
      <c r="E54" t="s">
        <v>71</v>
      </c>
      <c r="F54" s="6" t="s">
        <v>220</v>
      </c>
      <c r="G54" t="s">
        <v>1</v>
      </c>
      <c r="H54" t="s">
        <v>13</v>
      </c>
      <c r="I54" t="s">
        <v>0</v>
      </c>
      <c r="J54" t="s">
        <v>3</v>
      </c>
      <c r="K54">
        <v>99.58</v>
      </c>
      <c r="L54" s="1">
        <v>42138</v>
      </c>
      <c r="M54" t="s">
        <v>4</v>
      </c>
    </row>
    <row r="55" spans="1:13" x14ac:dyDescent="0.2">
      <c r="A55" t="s">
        <v>52</v>
      </c>
      <c r="B55" t="s">
        <v>53</v>
      </c>
      <c r="C55" t="s">
        <v>54</v>
      </c>
      <c r="D55" t="s">
        <v>55</v>
      </c>
      <c r="E55" t="s">
        <v>56</v>
      </c>
      <c r="F55" s="6" t="s">
        <v>57</v>
      </c>
      <c r="G55" t="s">
        <v>1</v>
      </c>
      <c r="H55" t="s">
        <v>19</v>
      </c>
      <c r="I55" t="s">
        <v>0</v>
      </c>
      <c r="J55" t="s">
        <v>3</v>
      </c>
      <c r="K55">
        <v>99.58</v>
      </c>
      <c r="L55" s="1">
        <v>42138</v>
      </c>
      <c r="M55" t="s">
        <v>4</v>
      </c>
    </row>
    <row r="56" spans="1:13" x14ac:dyDescent="0.2">
      <c r="A56" t="s">
        <v>147</v>
      </c>
      <c r="B56" t="s">
        <v>148</v>
      </c>
      <c r="C56" t="s">
        <v>149</v>
      </c>
      <c r="E56" t="s">
        <v>18</v>
      </c>
      <c r="F56" s="6" t="s">
        <v>150</v>
      </c>
      <c r="G56" t="s">
        <v>1</v>
      </c>
      <c r="H56" t="s">
        <v>19</v>
      </c>
      <c r="I56" t="s">
        <v>0</v>
      </c>
      <c r="J56" t="s">
        <v>3</v>
      </c>
      <c r="K56">
        <v>99.98</v>
      </c>
      <c r="L56" s="1">
        <v>42094</v>
      </c>
      <c r="M56" t="s">
        <v>4</v>
      </c>
    </row>
    <row r="57" spans="1:13" x14ac:dyDescent="0.2">
      <c r="A57" t="s">
        <v>48</v>
      </c>
      <c r="B57" t="s">
        <v>191</v>
      </c>
      <c r="C57" t="s">
        <v>17</v>
      </c>
      <c r="E57" t="s">
        <v>18</v>
      </c>
      <c r="F57" s="6" t="s">
        <v>126</v>
      </c>
      <c r="G57" t="s">
        <v>1</v>
      </c>
      <c r="H57" t="s">
        <v>19</v>
      </c>
      <c r="I57" t="s">
        <v>0</v>
      </c>
      <c r="J57" t="s">
        <v>3</v>
      </c>
      <c r="K57">
        <v>99.98</v>
      </c>
      <c r="L57" s="1">
        <v>42094</v>
      </c>
      <c r="M57" t="s">
        <v>4</v>
      </c>
    </row>
    <row r="58" spans="1:13" x14ac:dyDescent="0.2">
      <c r="A58" t="s">
        <v>75</v>
      </c>
      <c r="B58" t="s">
        <v>76</v>
      </c>
      <c r="C58" t="s">
        <v>77</v>
      </c>
      <c r="D58" t="s">
        <v>78</v>
      </c>
      <c r="E58" t="s">
        <v>79</v>
      </c>
      <c r="F58" s="6" t="s">
        <v>80</v>
      </c>
      <c r="G58" t="s">
        <v>1</v>
      </c>
      <c r="H58" t="s">
        <v>19</v>
      </c>
      <c r="I58" t="s">
        <v>0</v>
      </c>
      <c r="J58" t="s">
        <v>3</v>
      </c>
      <c r="K58">
        <v>99.98</v>
      </c>
      <c r="L58" s="1">
        <v>42094</v>
      </c>
      <c r="M58" t="s">
        <v>4</v>
      </c>
    </row>
    <row r="59" spans="1:13" x14ac:dyDescent="0.2">
      <c r="A59" t="s">
        <v>198</v>
      </c>
      <c r="B59" t="s">
        <v>199</v>
      </c>
      <c r="C59" t="s">
        <v>200</v>
      </c>
      <c r="D59" t="s">
        <v>201</v>
      </c>
      <c r="E59" t="s">
        <v>40</v>
      </c>
      <c r="F59" s="6" t="s">
        <v>202</v>
      </c>
      <c r="G59" t="s">
        <v>1</v>
      </c>
      <c r="H59" t="s">
        <v>2</v>
      </c>
      <c r="I59" t="s">
        <v>0</v>
      </c>
      <c r="J59" t="s">
        <v>3</v>
      </c>
      <c r="K59">
        <v>99.98</v>
      </c>
      <c r="L59" s="1">
        <v>42094</v>
      </c>
      <c r="M59" t="s">
        <v>4</v>
      </c>
    </row>
    <row r="60" spans="1:13" x14ac:dyDescent="0.2">
      <c r="A60" t="s">
        <v>151</v>
      </c>
      <c r="B60" t="s">
        <v>152</v>
      </c>
      <c r="C60" t="s">
        <v>153</v>
      </c>
      <c r="D60" t="s">
        <v>154</v>
      </c>
      <c r="E60" t="s">
        <v>18</v>
      </c>
      <c r="F60" s="6" t="s">
        <v>155</v>
      </c>
      <c r="G60" t="s">
        <v>1</v>
      </c>
      <c r="H60" t="s">
        <v>19</v>
      </c>
      <c r="I60" t="s">
        <v>0</v>
      </c>
      <c r="J60" t="s">
        <v>3</v>
      </c>
      <c r="K60">
        <v>99.98</v>
      </c>
      <c r="L60" s="1">
        <v>42094</v>
      </c>
      <c r="M60" t="s">
        <v>4</v>
      </c>
    </row>
    <row r="61" spans="1:13" x14ac:dyDescent="0.2">
      <c r="A61" t="s">
        <v>148</v>
      </c>
      <c r="B61" t="s">
        <v>148</v>
      </c>
      <c r="C61" t="s">
        <v>173</v>
      </c>
      <c r="E61" t="s">
        <v>131</v>
      </c>
      <c r="F61" s="6" t="s">
        <v>174</v>
      </c>
      <c r="G61" t="s">
        <v>1</v>
      </c>
      <c r="H61" t="s">
        <v>19</v>
      </c>
      <c r="I61" t="s">
        <v>0</v>
      </c>
      <c r="J61" t="s">
        <v>3</v>
      </c>
      <c r="K61">
        <v>99.98</v>
      </c>
      <c r="L61" s="1">
        <v>42094</v>
      </c>
      <c r="M61" t="s">
        <v>4</v>
      </c>
    </row>
    <row r="62" spans="1:13" x14ac:dyDescent="0.2">
      <c r="A62" t="s">
        <v>10</v>
      </c>
      <c r="B62" t="s">
        <v>278</v>
      </c>
      <c r="C62" t="s">
        <v>74</v>
      </c>
      <c r="D62" t="s">
        <v>279</v>
      </c>
      <c r="E62" t="s">
        <v>18</v>
      </c>
      <c r="F62" s="6">
        <v>60062</v>
      </c>
      <c r="G62" t="s">
        <v>9</v>
      </c>
      <c r="H62" t="s">
        <v>20</v>
      </c>
      <c r="I62" t="s">
        <v>0</v>
      </c>
      <c r="J62" t="s">
        <v>3</v>
      </c>
      <c r="K62">
        <v>99.98</v>
      </c>
      <c r="L62" s="1">
        <v>42094</v>
      </c>
      <c r="M62" t="s">
        <v>4</v>
      </c>
    </row>
    <row r="63" spans="1:13" x14ac:dyDescent="0.2">
      <c r="A63" t="s">
        <v>284</v>
      </c>
      <c r="B63" t="s">
        <v>285</v>
      </c>
      <c r="C63" t="s">
        <v>286</v>
      </c>
      <c r="E63" t="s">
        <v>73</v>
      </c>
      <c r="F63" s="6" t="s">
        <v>249</v>
      </c>
      <c r="G63" t="s">
        <v>1</v>
      </c>
      <c r="H63" t="s">
        <v>72</v>
      </c>
      <c r="I63" t="s">
        <v>0</v>
      </c>
      <c r="J63" t="s">
        <v>3</v>
      </c>
      <c r="K63">
        <v>99.98</v>
      </c>
      <c r="L63" s="1">
        <v>42094</v>
      </c>
      <c r="M63" t="s">
        <v>4</v>
      </c>
    </row>
    <row r="64" spans="1:13" x14ac:dyDescent="0.2">
      <c r="A64" t="s">
        <v>92</v>
      </c>
      <c r="B64" t="s">
        <v>187</v>
      </c>
      <c r="C64" t="s">
        <v>188</v>
      </c>
      <c r="D64" t="s">
        <v>189</v>
      </c>
      <c r="E64" t="s">
        <v>131</v>
      </c>
      <c r="F64" s="6" t="s">
        <v>190</v>
      </c>
      <c r="G64" t="s">
        <v>1</v>
      </c>
      <c r="H64" t="s">
        <v>19</v>
      </c>
      <c r="I64" t="s">
        <v>0</v>
      </c>
      <c r="J64" t="s">
        <v>3</v>
      </c>
      <c r="K64">
        <v>99.98</v>
      </c>
      <c r="L64" s="1">
        <v>42094</v>
      </c>
      <c r="M64" t="s">
        <v>4</v>
      </c>
    </row>
    <row r="65" spans="1:13" x14ac:dyDescent="0.2">
      <c r="A65" t="s">
        <v>179</v>
      </c>
      <c r="B65" t="s">
        <v>125</v>
      </c>
      <c r="C65" t="s">
        <v>196</v>
      </c>
      <c r="D65" t="s">
        <v>197</v>
      </c>
      <c r="E65" t="s">
        <v>172</v>
      </c>
      <c r="F65" s="6">
        <v>60030</v>
      </c>
      <c r="G65" t="s">
        <v>1</v>
      </c>
      <c r="H65" t="s">
        <v>2</v>
      </c>
      <c r="I65" t="s">
        <v>0</v>
      </c>
      <c r="J65" t="s">
        <v>3</v>
      </c>
      <c r="K65">
        <v>99.98</v>
      </c>
      <c r="L65" s="1">
        <v>42094</v>
      </c>
      <c r="M65" t="s">
        <v>4</v>
      </c>
    </row>
    <row r="66" spans="1:13" x14ac:dyDescent="0.2">
      <c r="A66" t="s">
        <v>118</v>
      </c>
      <c r="B66" t="s">
        <v>119</v>
      </c>
      <c r="C66" t="s">
        <v>120</v>
      </c>
      <c r="D66" t="s">
        <v>121</v>
      </c>
      <c r="E66" t="s">
        <v>122</v>
      </c>
      <c r="F66" s="6">
        <v>60091</v>
      </c>
      <c r="G66" t="s">
        <v>1</v>
      </c>
      <c r="H66" t="s">
        <v>19</v>
      </c>
      <c r="I66" t="s">
        <v>0</v>
      </c>
      <c r="J66" t="s">
        <v>3</v>
      </c>
      <c r="K66">
        <v>99.98</v>
      </c>
      <c r="L66" s="1">
        <v>42094</v>
      </c>
      <c r="M66" t="s">
        <v>4</v>
      </c>
    </row>
    <row r="67" spans="1:13" x14ac:dyDescent="0.2">
      <c r="A67" t="s">
        <v>127</v>
      </c>
      <c r="B67" t="s">
        <v>230</v>
      </c>
      <c r="C67" t="s">
        <v>231</v>
      </c>
      <c r="D67" t="s">
        <v>232</v>
      </c>
      <c r="E67" t="s">
        <v>71</v>
      </c>
      <c r="F67" s="6">
        <v>60601</v>
      </c>
      <c r="G67" t="s">
        <v>1</v>
      </c>
      <c r="H67" t="s">
        <v>19</v>
      </c>
      <c r="I67" t="s">
        <v>0</v>
      </c>
      <c r="J67" t="s">
        <v>3</v>
      </c>
      <c r="K67">
        <v>99.98</v>
      </c>
      <c r="L67" s="1">
        <v>42094</v>
      </c>
      <c r="M67" t="s">
        <v>4</v>
      </c>
    </row>
    <row r="68" spans="1:13" x14ac:dyDescent="0.2">
      <c r="A68" t="s">
        <v>328</v>
      </c>
      <c r="B68" t="s">
        <v>125</v>
      </c>
      <c r="C68" t="s">
        <v>196</v>
      </c>
      <c r="D68" t="s">
        <v>197</v>
      </c>
      <c r="E68" t="s">
        <v>172</v>
      </c>
      <c r="F68" s="6">
        <v>60030</v>
      </c>
      <c r="G68" t="s">
        <v>1</v>
      </c>
      <c r="H68" t="s">
        <v>2</v>
      </c>
      <c r="I68" t="s">
        <v>0</v>
      </c>
      <c r="J68" t="s">
        <v>3</v>
      </c>
      <c r="K68">
        <v>99.98</v>
      </c>
      <c r="L68" s="1">
        <v>42094</v>
      </c>
      <c r="M68" t="s">
        <v>4</v>
      </c>
    </row>
    <row r="69" spans="1:13" x14ac:dyDescent="0.2">
      <c r="A69" t="s">
        <v>135</v>
      </c>
      <c r="B69" t="s">
        <v>136</v>
      </c>
      <c r="C69" t="s">
        <v>137</v>
      </c>
      <c r="E69" t="s">
        <v>138</v>
      </c>
      <c r="F69" s="6" t="s">
        <v>139</v>
      </c>
      <c r="G69" t="s">
        <v>1</v>
      </c>
      <c r="H69" t="s">
        <v>19</v>
      </c>
      <c r="I69" t="s">
        <v>0</v>
      </c>
      <c r="J69" t="s">
        <v>3</v>
      </c>
      <c r="K69">
        <v>99.98</v>
      </c>
      <c r="L69" s="1">
        <v>42094</v>
      </c>
      <c r="M69" t="s">
        <v>4</v>
      </c>
    </row>
    <row r="70" spans="1:13" x14ac:dyDescent="0.2">
      <c r="A70" t="s">
        <v>14</v>
      </c>
      <c r="B70" t="s">
        <v>162</v>
      </c>
      <c r="C70" t="s">
        <v>163</v>
      </c>
      <c r="D70" t="s">
        <v>164</v>
      </c>
      <c r="E70" t="s">
        <v>93</v>
      </c>
      <c r="F70" s="6" t="s">
        <v>165</v>
      </c>
      <c r="G70" t="s">
        <v>1</v>
      </c>
      <c r="H70" t="s">
        <v>19</v>
      </c>
      <c r="I70" t="s">
        <v>0</v>
      </c>
      <c r="J70" t="s">
        <v>3</v>
      </c>
      <c r="K70">
        <v>99.98</v>
      </c>
      <c r="L70" s="1">
        <v>42094</v>
      </c>
      <c r="M70" t="s">
        <v>4</v>
      </c>
    </row>
    <row r="71" spans="1:13" x14ac:dyDescent="0.2">
      <c r="A71" t="s">
        <v>48</v>
      </c>
      <c r="B71" t="s">
        <v>49</v>
      </c>
      <c r="C71" t="s">
        <v>27</v>
      </c>
      <c r="D71" t="s">
        <v>50</v>
      </c>
      <c r="E71" t="s">
        <v>28</v>
      </c>
      <c r="F71" s="6" t="s">
        <v>51</v>
      </c>
      <c r="G71" t="s">
        <v>1</v>
      </c>
      <c r="H71" t="s">
        <v>19</v>
      </c>
      <c r="I71" t="s">
        <v>0</v>
      </c>
      <c r="J71" t="s">
        <v>3</v>
      </c>
      <c r="K71">
        <v>274.83999999999997</v>
      </c>
      <c r="L71" s="1">
        <v>42069</v>
      </c>
      <c r="M71" t="s">
        <v>4</v>
      </c>
    </row>
    <row r="72" spans="1:13" x14ac:dyDescent="0.2">
      <c r="A72" t="s">
        <v>26</v>
      </c>
      <c r="B72" t="s">
        <v>123</v>
      </c>
      <c r="C72" t="s">
        <v>29</v>
      </c>
      <c r="D72" t="s">
        <v>30</v>
      </c>
      <c r="E72" t="s">
        <v>22</v>
      </c>
      <c r="F72" s="6" t="s">
        <v>31</v>
      </c>
      <c r="G72" t="s">
        <v>1</v>
      </c>
      <c r="H72" t="s">
        <v>19</v>
      </c>
      <c r="I72" t="s">
        <v>0</v>
      </c>
      <c r="J72" t="s">
        <v>3</v>
      </c>
      <c r="K72">
        <v>374.83</v>
      </c>
      <c r="L72" s="1">
        <v>42069</v>
      </c>
      <c r="M72" t="s">
        <v>4</v>
      </c>
    </row>
    <row r="73" spans="1:13" x14ac:dyDescent="0.2">
      <c r="A73" t="s">
        <v>37</v>
      </c>
      <c r="B73" t="s">
        <v>38</v>
      </c>
      <c r="C73" t="s">
        <v>39</v>
      </c>
      <c r="E73" t="s">
        <v>40</v>
      </c>
      <c r="F73" s="6" t="s">
        <v>41</v>
      </c>
      <c r="G73" t="s">
        <v>1</v>
      </c>
      <c r="H73" t="s">
        <v>19</v>
      </c>
      <c r="I73" t="s">
        <v>0</v>
      </c>
      <c r="J73" t="s">
        <v>3</v>
      </c>
      <c r="K73">
        <v>374.83</v>
      </c>
      <c r="L73" s="1">
        <v>42069</v>
      </c>
      <c r="M73" t="s">
        <v>4</v>
      </c>
    </row>
    <row r="74" spans="1:13" x14ac:dyDescent="0.2">
      <c r="A74" t="s">
        <v>229</v>
      </c>
      <c r="B74" t="s">
        <v>34</v>
      </c>
      <c r="C74" t="s">
        <v>35</v>
      </c>
      <c r="D74">
        <v>207</v>
      </c>
      <c r="E74" t="s">
        <v>22</v>
      </c>
      <c r="F74" s="6" t="s">
        <v>36</v>
      </c>
      <c r="G74" t="s">
        <v>9</v>
      </c>
      <c r="H74" t="s">
        <v>19</v>
      </c>
      <c r="I74" t="s">
        <v>0</v>
      </c>
      <c r="J74" t="s">
        <v>3</v>
      </c>
      <c r="K74">
        <v>474.03</v>
      </c>
      <c r="L74" s="1">
        <v>42069</v>
      </c>
      <c r="M74" t="s">
        <v>4</v>
      </c>
    </row>
    <row r="75" spans="1:13" x14ac:dyDescent="0.2">
      <c r="A75" t="s">
        <v>33</v>
      </c>
      <c r="B75" t="s">
        <v>34</v>
      </c>
      <c r="C75" t="s">
        <v>35</v>
      </c>
      <c r="D75">
        <v>207</v>
      </c>
      <c r="E75" t="s">
        <v>22</v>
      </c>
      <c r="F75" s="6" t="s">
        <v>36</v>
      </c>
      <c r="G75" t="s">
        <v>1</v>
      </c>
      <c r="H75" t="s">
        <v>19</v>
      </c>
      <c r="I75" t="s">
        <v>0</v>
      </c>
      <c r="J75" t="s">
        <v>3</v>
      </c>
      <c r="K75">
        <v>474.03</v>
      </c>
      <c r="L75" s="1">
        <v>42069</v>
      </c>
      <c r="M75" t="s">
        <v>4</v>
      </c>
    </row>
    <row r="76" spans="1:13" x14ac:dyDescent="0.2">
      <c r="A76" t="s">
        <v>270</v>
      </c>
      <c r="B76" t="s">
        <v>271</v>
      </c>
      <c r="C76" t="s">
        <v>205</v>
      </c>
      <c r="D76" t="s">
        <v>206</v>
      </c>
      <c r="E76" t="s">
        <v>100</v>
      </c>
      <c r="F76" s="6">
        <v>60169</v>
      </c>
      <c r="G76" t="s">
        <v>1</v>
      </c>
      <c r="H76" t="s">
        <v>19</v>
      </c>
      <c r="I76" t="s">
        <v>0</v>
      </c>
      <c r="J76" t="s">
        <v>3</v>
      </c>
      <c r="K76">
        <v>474.75</v>
      </c>
      <c r="L76" s="1">
        <v>42069</v>
      </c>
      <c r="M76" t="s">
        <v>4</v>
      </c>
    </row>
  </sheetData>
  <sortState ref="A3:M76">
    <sortCondition ref="K3:K7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Questions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2017-03-06T21:51:22Z</dcterms:created>
  <dcterms:modified xsi:type="dcterms:W3CDTF">2017-03-11T14:02:25Z</dcterms:modified>
</cp:coreProperties>
</file>