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28016"/>
  <workbookPr/>
  <mc:AlternateContent xmlns:mc="http://schemas.openxmlformats.org/markup-compatibility/2006">
    <mc:Choice Requires="x15">
      <x15ac:absPath xmlns:x15ac="http://schemas.microsoft.com/office/spreadsheetml/2010/11/ac" url="/Users/mikeh/Desktop/cs105/review/"/>
    </mc:Choice>
  </mc:AlternateContent>
  <bookViews>
    <workbookView xWindow="3140" yWindow="1320" windowWidth="25520" windowHeight="13420"/>
  </bookViews>
  <sheets>
    <sheet name="Questions 2" sheetId="2" r:id="rId1"/>
    <sheet name="Data_2" sheetId="1" r:id="rId2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2" l="1"/>
  <c r="B27" i="2"/>
  <c r="B23" i="2"/>
  <c r="B19" i="2"/>
  <c r="B20" i="2"/>
  <c r="B17" i="2"/>
  <c r="B13" i="2"/>
  <c r="B10" i="2"/>
  <c r="B3" i="2"/>
</calcChain>
</file>

<file path=xl/sharedStrings.xml><?xml version="1.0" encoding="utf-8"?>
<sst xmlns="http://schemas.openxmlformats.org/spreadsheetml/2006/main" count="902" uniqueCount="414">
  <si>
    <t>Physician_First_Name</t>
  </si>
  <si>
    <t>Physician_Last_Name</t>
  </si>
  <si>
    <t>Recipient_Primary_Business_Street_Address_Line1</t>
  </si>
  <si>
    <t>Recipient_Primary_Business_Street_Address_Line2</t>
  </si>
  <si>
    <t>Recipient_City</t>
  </si>
  <si>
    <t>Recipient_Zip_Code</t>
  </si>
  <si>
    <t>Physician_Primary_Type</t>
  </si>
  <si>
    <t>Physician_Specialty</t>
  </si>
  <si>
    <t>Physician_License_State_code1</t>
  </si>
  <si>
    <t>Applicable_Manufacturer_or_Applicable_GPO_Making_Payment_Name</t>
  </si>
  <si>
    <t>Total_Amount_of_Payment_USDollars</t>
  </si>
  <si>
    <t>Date_of_Payment</t>
  </si>
  <si>
    <t>Name_of_Associated_Covered_Drug_or_Biological1</t>
  </si>
  <si>
    <t>CHICAGO</t>
  </si>
  <si>
    <t>IL</t>
  </si>
  <si>
    <t>Medical Doctor</t>
  </si>
  <si>
    <t>Allopathic &amp; Osteopathic Physicians|Pain Medicine|Pain Medicine</t>
  </si>
  <si>
    <t>Purdue Pharma L.P.</t>
  </si>
  <si>
    <t>HYSINGLA ER</t>
  </si>
  <si>
    <t>Allopathic &amp; Osteopathic Physicians|Pain Medicine|Interventional Pain Medicine</t>
  </si>
  <si>
    <t>DAVID</t>
  </si>
  <si>
    <t>YABLONSKY</t>
  </si>
  <si>
    <t>2023 VADALABENE DR</t>
  </si>
  <si>
    <t>SUITE 251</t>
  </si>
  <si>
    <t>MARYVILLE</t>
  </si>
  <si>
    <t>62062-5630</t>
  </si>
  <si>
    <t>Doctor of Osteopathy</t>
  </si>
  <si>
    <t>Allopathic &amp; Osteopathic Physicians|Internal Medicine</t>
  </si>
  <si>
    <t>116 W BUCHANAN AVE</t>
  </si>
  <si>
    <t>CHARLESTON</t>
  </si>
  <si>
    <t>61920-2522</t>
  </si>
  <si>
    <t>Allopathic &amp; Osteopathic Physicians|Family Medicine</t>
  </si>
  <si>
    <t>Allopathic &amp; Osteopathic Physicians|Physical Medicine &amp; Rehabilitation</t>
  </si>
  <si>
    <t>SPRINGFIELD</t>
  </si>
  <si>
    <t>WINFIELD</t>
  </si>
  <si>
    <t>Allopathic &amp; Osteopathic Physicians|Anesthesiology</t>
  </si>
  <si>
    <t>SANDEEP</t>
  </si>
  <si>
    <t>600 S PAULINA ST</t>
  </si>
  <si>
    <t>60612-3806</t>
  </si>
  <si>
    <t>CHICAGO RIDGE</t>
  </si>
  <si>
    <t>OAK LAWN</t>
  </si>
  <si>
    <t>GREGORY</t>
  </si>
  <si>
    <t>AMIN</t>
  </si>
  <si>
    <t>1653 W CONGRESS PKWY</t>
  </si>
  <si>
    <t>60612-3833</t>
  </si>
  <si>
    <t>Allopathic &amp; Osteopathic Physicians|Anesthesiology|Pain Medicine</t>
  </si>
  <si>
    <t>BELVIDERE</t>
  </si>
  <si>
    <t>61008-1733</t>
  </si>
  <si>
    <t>1901 W HARRISON ST</t>
  </si>
  <si>
    <t>60612-3714</t>
  </si>
  <si>
    <t>GOPAL</t>
  </si>
  <si>
    <t>SUITE 260</t>
  </si>
  <si>
    <t>JITENDRAKUMAR</t>
  </si>
  <si>
    <t>SODVADIYA</t>
  </si>
  <si>
    <t>727 E COURT ST</t>
  </si>
  <si>
    <t>PARIS</t>
  </si>
  <si>
    <t>61944-2460</t>
  </si>
  <si>
    <t>DANIEL</t>
  </si>
  <si>
    <t>NAPERVILLE</t>
  </si>
  <si>
    <t>GODFREY</t>
  </si>
  <si>
    <t>25 N WINFIELD RD</t>
  </si>
  <si>
    <t>60190-1295</t>
  </si>
  <si>
    <t>SANUP</t>
  </si>
  <si>
    <t>PATHAK</t>
  </si>
  <si>
    <t>JELKE 739</t>
  </si>
  <si>
    <t>CA</t>
  </si>
  <si>
    <t>NARINDER</t>
  </si>
  <si>
    <t>ARORA</t>
  </si>
  <si>
    <t>401 N MULBERRY ST</t>
  </si>
  <si>
    <t>EFFINGHAM</t>
  </si>
  <si>
    <t>62401-2009</t>
  </si>
  <si>
    <t>PEORIA</t>
  </si>
  <si>
    <t>KEITH</t>
  </si>
  <si>
    <t>JOHN</t>
  </si>
  <si>
    <t>BERNIE</t>
  </si>
  <si>
    <t>RANCHERO</t>
  </si>
  <si>
    <t>ADAM</t>
  </si>
  <si>
    <t>YOUNG</t>
  </si>
  <si>
    <t>739 JELKE</t>
  </si>
  <si>
    <t>CHARLES</t>
  </si>
  <si>
    <t>LINDA</t>
  </si>
  <si>
    <t>HOLT</t>
  </si>
  <si>
    <t>64 OLD ORCHARD CTR</t>
  </si>
  <si>
    <t>SUITE 200</t>
  </si>
  <si>
    <t>SKOKIE</t>
  </si>
  <si>
    <t>60077-1425</t>
  </si>
  <si>
    <t>Allopathic &amp; Osteopathic Physicians|Obstetrics &amp; Gynecology</t>
  </si>
  <si>
    <t>Allopathic &amp; Osteopathic Physicians|Internal Medicine|Geriatric Medicine</t>
  </si>
  <si>
    <t>6 E PHILLIP RD</t>
  </si>
  <si>
    <t>SUITE 1106</t>
  </si>
  <si>
    <t>VERNON HILLS</t>
  </si>
  <si>
    <t>60061-1700</t>
  </si>
  <si>
    <t>VOLODIMIR</t>
  </si>
  <si>
    <t>MARKIV</t>
  </si>
  <si>
    <t>3330 W 177TH ST</t>
  </si>
  <si>
    <t>HAZEL CREST</t>
  </si>
  <si>
    <t>60429-2001</t>
  </si>
  <si>
    <t>Allopathic &amp; Osteopathic Physicians|Internal Medicine|Hematology &amp; Oncology</t>
  </si>
  <si>
    <t>60657-5147</t>
  </si>
  <si>
    <t>YULIYA</t>
  </si>
  <si>
    <t>KIN KARTSIMAS</t>
  </si>
  <si>
    <t>FREDERICK</t>
  </si>
  <si>
    <t>GAHL</t>
  </si>
  <si>
    <t>2902 MCFARLAND RD STE 202</t>
  </si>
  <si>
    <t>ROCKFORD</t>
  </si>
  <si>
    <t>61107-6801</t>
  </si>
  <si>
    <t>MICHAEL</t>
  </si>
  <si>
    <t>SUITE 203</t>
  </si>
  <si>
    <t>AURORA</t>
  </si>
  <si>
    <t>SUITE 220</t>
  </si>
  <si>
    <t>RENATA</t>
  </si>
  <si>
    <t>VARIAKOJIS</t>
  </si>
  <si>
    <t>7600 W COLLEGE DR</t>
  </si>
  <si>
    <t>PALOS HEIGHTS</t>
  </si>
  <si>
    <t>60463-1001</t>
  </si>
  <si>
    <t>SUITE 101</t>
  </si>
  <si>
    <t>BHALALA</t>
  </si>
  <si>
    <t>2024 LEWIS AVE</t>
  </si>
  <si>
    <t>ZION</t>
  </si>
  <si>
    <t>60099-1546</t>
  </si>
  <si>
    <t>EUGENE</t>
  </si>
  <si>
    <t>BECKER</t>
  </si>
  <si>
    <t>925 WEST ST</t>
  </si>
  <si>
    <t>PERU</t>
  </si>
  <si>
    <t>61354-2757</t>
  </si>
  <si>
    <t>FL</t>
  </si>
  <si>
    <t>Allopathic &amp; Osteopathic Physicians|Physical Medicine &amp; Rehabilitation|Pain Medicine</t>
  </si>
  <si>
    <t>MI</t>
  </si>
  <si>
    <t>Allopathic &amp; Osteopathic Physicians|Orthopaedic Surgery</t>
  </si>
  <si>
    <t>PAUL</t>
  </si>
  <si>
    <t>KEVAL</t>
  </si>
  <si>
    <t>PATEL</t>
  </si>
  <si>
    <t>707 N LOGAN AVE</t>
  </si>
  <si>
    <t>DANVILLE</t>
  </si>
  <si>
    <t>61832-4360</t>
  </si>
  <si>
    <t>SCHMIDT</t>
  </si>
  <si>
    <t>1900 W POLK ST</t>
  </si>
  <si>
    <t>60612-3723</t>
  </si>
  <si>
    <t>MAYER</t>
  </si>
  <si>
    <t>SUITE 527</t>
  </si>
  <si>
    <t>BERWYN</t>
  </si>
  <si>
    <t>CO</t>
  </si>
  <si>
    <t>WAUKEGAN</t>
  </si>
  <si>
    <t>Allopathic &amp; Osteopathic Physicians|Psychiatry &amp; Neurology|Neurology</t>
  </si>
  <si>
    <t>JANICE</t>
  </si>
  <si>
    <t>VANDEVEER</t>
  </si>
  <si>
    <t>1000 HEALTH CENTER DR</t>
  </si>
  <si>
    <t>MATTOON</t>
  </si>
  <si>
    <t>61938-9253</t>
  </si>
  <si>
    <t>Allopathic &amp; Osteopathic Physicians|Neurological Surgery</t>
  </si>
  <si>
    <t>OLYMPIA FIELDS</t>
  </si>
  <si>
    <t>JONATHAN</t>
  </si>
  <si>
    <t>CLAPP</t>
  </si>
  <si>
    <t>60506-1400</t>
  </si>
  <si>
    <t>NARAYAN</t>
  </si>
  <si>
    <t>TATA</t>
  </si>
  <si>
    <t>1999 SPRINGBROOK SQUARE DR STE 101</t>
  </si>
  <si>
    <t>60564-5946</t>
  </si>
  <si>
    <t>SUITE 103</t>
  </si>
  <si>
    <t>ROBERT</t>
  </si>
  <si>
    <t>THAIN</t>
  </si>
  <si>
    <t>200 RICHMOND AVE EAST</t>
  </si>
  <si>
    <t>SBL FAMILY MEDICAL CENTER</t>
  </si>
  <si>
    <t>61938-4450</t>
  </si>
  <si>
    <t>GLENVIEW</t>
  </si>
  <si>
    <t>Allopathic &amp; Osteopathic Physicians|Internal Medicine|Rheumatology</t>
  </si>
  <si>
    <t>BRUNE</t>
  </si>
  <si>
    <t>120 WAGNER DR</t>
  </si>
  <si>
    <t>CREVE COEUR</t>
  </si>
  <si>
    <t>61610-3966</t>
  </si>
  <si>
    <t>ROBIN</t>
  </si>
  <si>
    <t>SNEAD</t>
  </si>
  <si>
    <t>20303 CRAWFORD AVE</t>
  </si>
  <si>
    <t>60461-1073</t>
  </si>
  <si>
    <t>SCOTT</t>
  </si>
  <si>
    <t>STEVEN</t>
  </si>
  <si>
    <t>9000 WAUKEGAN RD</t>
  </si>
  <si>
    <t>MORTON GROVE</t>
  </si>
  <si>
    <t>60053-2127</t>
  </si>
  <si>
    <t>SHOBHA</t>
  </si>
  <si>
    <t>IYENGAR</t>
  </si>
  <si>
    <t>2186 UNIT 1 NORTH STATE STREET</t>
  </si>
  <si>
    <t>61008-3918</t>
  </si>
  <si>
    <t>SHARMA</t>
  </si>
  <si>
    <t>MAJID</t>
  </si>
  <si>
    <t>SERUSHAN</t>
  </si>
  <si>
    <t>2555 LINCOLN HWY</t>
  </si>
  <si>
    <t>60461-1936</t>
  </si>
  <si>
    <t>HOPE</t>
  </si>
  <si>
    <t>KNAUER</t>
  </si>
  <si>
    <t>300 N MAPLE ST</t>
  </si>
  <si>
    <t>62401-2003</t>
  </si>
  <si>
    <t>WAHID</t>
  </si>
  <si>
    <t>TAZUDEEN</t>
  </si>
  <si>
    <t>701 W FAIRCHILD ST</t>
  </si>
  <si>
    <t>61832-3745</t>
  </si>
  <si>
    <t>SMRITI</t>
  </si>
  <si>
    <t>GOEL</t>
  </si>
  <si>
    <t>707 LAKE COOK RD</t>
  </si>
  <si>
    <t>DEERFIELD</t>
  </si>
  <si>
    <t>60015-5613</t>
  </si>
  <si>
    <t>ANTOINE</t>
  </si>
  <si>
    <t>CHAMI</t>
  </si>
  <si>
    <t>700 E OGDEN AVE</t>
  </si>
  <si>
    <t>STE 111</t>
  </si>
  <si>
    <t>WESTMONT</t>
  </si>
  <si>
    <t>60559-5569</t>
  </si>
  <si>
    <t>STEFAN</t>
  </si>
  <si>
    <t>KOZAK</t>
  </si>
  <si>
    <t>1025 S 6TH ST</t>
  </si>
  <si>
    <t>62703-2403</t>
  </si>
  <si>
    <t>LEE</t>
  </si>
  <si>
    <t>1512 N GREEN MOUNT RD</t>
  </si>
  <si>
    <t>62269-1953</t>
  </si>
  <si>
    <t>REKHA</t>
  </si>
  <si>
    <t>SUITE 2E</t>
  </si>
  <si>
    <t>60429-2184</t>
  </si>
  <si>
    <t>NAVDIP</t>
  </si>
  <si>
    <t>ROGER</t>
  </si>
  <si>
    <t>JONES</t>
  </si>
  <si>
    <t>207 W JACKSON STE 102</t>
  </si>
  <si>
    <t>CARBONDALE</t>
  </si>
  <si>
    <t>Allopathic &amp; Osteopathic Physicians|Internal Medicine|Nephrology</t>
  </si>
  <si>
    <t>CHANDLER</t>
  </si>
  <si>
    <t>9618 SOUTHWEST HIGHWAY</t>
  </si>
  <si>
    <t>60453-2862</t>
  </si>
  <si>
    <t>Allopathic &amp; Osteopathic Physicians|Orthopaedic Surgery|Orthopaedic Trauma</t>
  </si>
  <si>
    <t>Allopathic &amp; Osteopathic Physicians|Emergency Medicine</t>
  </si>
  <si>
    <t>IRENE</t>
  </si>
  <si>
    <t>DY</t>
  </si>
  <si>
    <t>905 MEDICAL PARK DRIVE</t>
  </si>
  <si>
    <t>62401-1964</t>
  </si>
  <si>
    <t>SADIQ</t>
  </si>
  <si>
    <t>MOHYUDDIN</t>
  </si>
  <si>
    <t>1309 DADRIAN PROFESSIONAL PARK</t>
  </si>
  <si>
    <t>62035-1686</t>
  </si>
  <si>
    <t>SILPA</t>
  </si>
  <si>
    <t>KATTA</t>
  </si>
  <si>
    <t>17W682 BUTTERFIELD 300</t>
  </si>
  <si>
    <t>OAKBROOK TERRACE</t>
  </si>
  <si>
    <t>ELENA</t>
  </si>
  <si>
    <t>GOGONEATA</t>
  </si>
  <si>
    <t>3510 HOBSON RD</t>
  </si>
  <si>
    <t>WOODRIDGE</t>
  </si>
  <si>
    <t>60517-1439</t>
  </si>
  <si>
    <t>CLARA</t>
  </si>
  <si>
    <t>FADDEN</t>
  </si>
  <si>
    <t>7 S HOSPITAL DR</t>
  </si>
  <si>
    <t>MURPHYSBORO</t>
  </si>
  <si>
    <t>62966-3333</t>
  </si>
  <si>
    <t>CAROL</t>
  </si>
  <si>
    <t>MEYNEN</t>
  </si>
  <si>
    <t>310 HAPP RD</t>
  </si>
  <si>
    <t>SUITE 207</t>
  </si>
  <si>
    <t>NORTHFIELD</t>
  </si>
  <si>
    <t>60093-3455</t>
  </si>
  <si>
    <t>Allopathic &amp; Osteopathic Physicians|Obstetrics &amp; Gynecology|Gynecology</t>
  </si>
  <si>
    <t>DAVIS</t>
  </si>
  <si>
    <t>1832 WESLEY AVE</t>
  </si>
  <si>
    <t>60402-1850</t>
  </si>
  <si>
    <t>REID</t>
  </si>
  <si>
    <t>SUTTON</t>
  </si>
  <si>
    <t>721 E COURT ST</t>
  </si>
  <si>
    <t>SUSAN</t>
  </si>
  <si>
    <t>RUBIN</t>
  </si>
  <si>
    <t>2100 PFINGSTEN RD</t>
  </si>
  <si>
    <t>SUITE 3000</t>
  </si>
  <si>
    <t>60026-1301</t>
  </si>
  <si>
    <t>SCHONEWOLF</t>
  </si>
  <si>
    <t>305 W JACKSON ST</t>
  </si>
  <si>
    <t>62901-1474</t>
  </si>
  <si>
    <t>Allopathic &amp; Osteopathic Physicians|Family Medicine|Sports Medicine</t>
  </si>
  <si>
    <t>Allopathic &amp; Osteopathic Physicians|General Practice</t>
  </si>
  <si>
    <t>ONECHANG</t>
  </si>
  <si>
    <t>624 NE GLEN OAK AVE</t>
  </si>
  <si>
    <t>61603-3135</t>
  </si>
  <si>
    <t>HARRY</t>
  </si>
  <si>
    <t>GARRETT</t>
  </si>
  <si>
    <t>100 S MAIN ST</t>
  </si>
  <si>
    <t>WEST SALEM</t>
  </si>
  <si>
    <t>62476-1202</t>
  </si>
  <si>
    <t>SUITE 108</t>
  </si>
  <si>
    <t>MARION</t>
  </si>
  <si>
    <t>JERRY</t>
  </si>
  <si>
    <t>COLTRO</t>
  </si>
  <si>
    <t>9830 RIDGELAND AVE</t>
  </si>
  <si>
    <t>SUITE 7</t>
  </si>
  <si>
    <t>60415-2667</t>
  </si>
  <si>
    <t>RAKESH</t>
  </si>
  <si>
    <t>CHUGH</t>
  </si>
  <si>
    <t>30 E 15TH ST STE 308</t>
  </si>
  <si>
    <t>CHICAGO HEIGHTS</t>
  </si>
  <si>
    <t>60411-3459</t>
  </si>
  <si>
    <t>836 W WELLINGTON AVE</t>
  </si>
  <si>
    <t>LINCOLNWOOD</t>
  </si>
  <si>
    <t>TIMOTHY</t>
  </si>
  <si>
    <t>LUBENOW</t>
  </si>
  <si>
    <t>735 JELKE ANESTHESIA DEPARTMENT</t>
  </si>
  <si>
    <t>CLIMACO</t>
  </si>
  <si>
    <t>O'FALLON</t>
  </si>
  <si>
    <t>BRIAN</t>
  </si>
  <si>
    <t>SHIVANI</t>
  </si>
  <si>
    <t>BATRA</t>
  </si>
  <si>
    <t>JULIETTE</t>
  </si>
  <si>
    <t>VALERIANO</t>
  </si>
  <si>
    <t>2821 83RD ST</t>
  </si>
  <si>
    <t>DARIEN</t>
  </si>
  <si>
    <t>60561-5612</t>
  </si>
  <si>
    <t>JASON</t>
  </si>
  <si>
    <t>JERABEK</t>
  </si>
  <si>
    <t>506 W LINCOLN AVE</t>
  </si>
  <si>
    <t>SUITE 200 A</t>
  </si>
  <si>
    <t>61920-2453</t>
  </si>
  <si>
    <t>TONG</t>
  </si>
  <si>
    <t>1650 MIDTOWN RD</t>
  </si>
  <si>
    <t>TIFFANIE</t>
  </si>
  <si>
    <t>FERRY</t>
  </si>
  <si>
    <t>3775 N MULFORD RD</t>
  </si>
  <si>
    <t>61114-5632</t>
  </si>
  <si>
    <t>JOE</t>
  </si>
  <si>
    <t>OSABEN</t>
  </si>
  <si>
    <t>6451 E RIVERSIDE BLVD</t>
  </si>
  <si>
    <t>61114-4421</t>
  </si>
  <si>
    <t>ILEANA</t>
  </si>
  <si>
    <t>LEYVA</t>
  </si>
  <si>
    <t>SUITE 420</t>
  </si>
  <si>
    <t>Allopathic &amp; Osteopathic Physicians|Pediatrics|Hospice and Palliative Medicine</t>
  </si>
  <si>
    <t>SUITE 1200</t>
  </si>
  <si>
    <t>XAVIER</t>
  </si>
  <si>
    <t>PARRENO</t>
  </si>
  <si>
    <t>2605 GRAND AVE</t>
  </si>
  <si>
    <t>60085-2410</t>
  </si>
  <si>
    <t>UMUNNA</t>
  </si>
  <si>
    <t>1740 W TAYLOR ST</t>
  </si>
  <si>
    <t>60612-7232</t>
  </si>
  <si>
    <t>ROWE</t>
  </si>
  <si>
    <t>JUERGENS</t>
  </si>
  <si>
    <t>900 N WASHINGTON ST</t>
  </si>
  <si>
    <t>DU QUOIN</t>
  </si>
  <si>
    <t>62832-1233</t>
  </si>
  <si>
    <t>CURTIN</t>
  </si>
  <si>
    <t>61354-1274</t>
  </si>
  <si>
    <t>BASHAR</t>
  </si>
  <si>
    <t>ALZAHABI</t>
  </si>
  <si>
    <t>900 W TEMPLE AVE</t>
  </si>
  <si>
    <t>62401-2121</t>
  </si>
  <si>
    <t>HUNG</t>
  </si>
  <si>
    <t>CLAY</t>
  </si>
  <si>
    <t>BERNARD</t>
  </si>
  <si>
    <t>RERRI</t>
  </si>
  <si>
    <t>1303 W EVERGREEN AVE</t>
  </si>
  <si>
    <t>62401-1619</t>
  </si>
  <si>
    <t>CATHERINE</t>
  </si>
  <si>
    <t>CHOI</t>
  </si>
  <si>
    <t>7300 N CICERO AVE</t>
  </si>
  <si>
    <t>60712-1641</t>
  </si>
  <si>
    <t>MINI</t>
  </si>
  <si>
    <t>GODDARD</t>
  </si>
  <si>
    <t>401 N MICHIGAN AVE</t>
  </si>
  <si>
    <t>60611-4255</t>
  </si>
  <si>
    <t>AKERMAN</t>
  </si>
  <si>
    <t>TSANG</t>
  </si>
  <si>
    <t>1315 N HIGHLAND AVE</t>
  </si>
  <si>
    <t>CYNTHIA</t>
  </si>
  <si>
    <t>GOLDMAN</t>
  </si>
  <si>
    <t>1600 167TH ST</t>
  </si>
  <si>
    <t>SUITE 700</t>
  </si>
  <si>
    <t>CALUMET CITY</t>
  </si>
  <si>
    <t>60409-5457</t>
  </si>
  <si>
    <t>YUSUF</t>
  </si>
  <si>
    <t>1311 DADRIAN PROFESSIONAL PARK</t>
  </si>
  <si>
    <t>HOLTAN</t>
  </si>
  <si>
    <t>5713 STRATHMOOR DR</t>
  </si>
  <si>
    <t>SUITE 1</t>
  </si>
  <si>
    <t>61107-7093</t>
  </si>
  <si>
    <t>BENSON</t>
  </si>
  <si>
    <t>ZHU</t>
  </si>
  <si>
    <t>3905 W ERNESTINE DR</t>
  </si>
  <si>
    <t>62959-5800</t>
  </si>
  <si>
    <t>TAMARA</t>
  </si>
  <si>
    <t>FOUNTAIN</t>
  </si>
  <si>
    <t>740 WAUKEGAN RD</t>
  </si>
  <si>
    <t>SUITE 360</t>
  </si>
  <si>
    <t>60015-4374</t>
  </si>
  <si>
    <t>Allopathic &amp; Osteopathic Physicians|Ophthalmology</t>
  </si>
  <si>
    <t>DARMADI</t>
  </si>
  <si>
    <t>1003 N 8TH ST</t>
  </si>
  <si>
    <t>VANDALIA</t>
  </si>
  <si>
    <t>62471-1238</t>
  </si>
  <si>
    <t>MARJORIE</t>
  </si>
  <si>
    <t>542 LINCOLN AVE</t>
  </si>
  <si>
    <t>WINNETKA</t>
  </si>
  <si>
    <t>60093-2308</t>
  </si>
  <si>
    <t>Allopathic &amp; Osteopathic Physicians|Internal Medicine|Endocrinology, Diabetes &amp; Metabolism</t>
  </si>
  <si>
    <t>L</t>
  </si>
  <si>
    <t>WARREN</t>
  </si>
  <si>
    <t>205 CADILLAC CT</t>
  </si>
  <si>
    <t>LEI</t>
  </si>
  <si>
    <t>SHI</t>
  </si>
  <si>
    <t>4600 N CLARENDON AVE</t>
  </si>
  <si>
    <t>APARTMENT 1210</t>
  </si>
  <si>
    <t>60640-5710</t>
  </si>
  <si>
    <t>Answer:</t>
  </si>
  <si>
    <t>Q1: How much money was contributed to the city of Chicago's physicians by Purdue Pharma?</t>
  </si>
  <si>
    <t>Q4: What is the street address of the physician's practice in the city below?</t>
  </si>
  <si>
    <t>Vandalia</t>
  </si>
  <si>
    <t>Q3: What row number contains the city of Du Quoin</t>
  </si>
  <si>
    <r>
      <t xml:space="preserve">Q3: </t>
    </r>
    <r>
      <rPr>
        <b/>
        <i/>
        <sz val="12"/>
        <color theme="0"/>
        <rFont val="Calibri"/>
        <family val="2"/>
        <scheme val="minor"/>
      </rPr>
      <t>Using cell references,</t>
    </r>
    <r>
      <rPr>
        <sz val="12"/>
        <color theme="0"/>
        <rFont val="Calibri"/>
        <family val="2"/>
        <scheme val="minor"/>
      </rPr>
      <t xml:space="preserve"> what's the name of the physician practicing in Du Quoin? </t>
    </r>
  </si>
  <si>
    <t>CS 105 Spring 2017 - Midterm Review</t>
  </si>
  <si>
    <t>Q5: I have an appointment with Dr. Gahl next week, what city will I need to drive to?</t>
  </si>
  <si>
    <t>Q6: How many payments were made in the month of August?</t>
  </si>
  <si>
    <t>Answer</t>
  </si>
  <si>
    <t>Q7: What is the total amount of contributions to physicians licensed in the state of IL specializing in Pain Medicine?</t>
  </si>
  <si>
    <r>
      <t xml:space="preserve">Q2: How many contributions were over $N? </t>
    </r>
    <r>
      <rPr>
        <b/>
        <i/>
        <sz val="12"/>
        <color theme="0"/>
        <rFont val="Calibri"/>
        <family val="2"/>
        <scheme val="minor"/>
      </rPr>
      <t>Cell reference only!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</si>
</sst>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  <font>
      <sz val="2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14" fontId="0" fillId="0" borderId="0" xfId="0" applyNumberFormat="1"/>
    <xf numFmtId="0" fontId="16" fillId="0" borderId="0" xfId="0" applyFont="1"/>
    <xf numFmtId="0" fontId="18" fillId="0" borderId="0" xfId="0" applyFont="1" applyAlignment="1"/>
    <xf numFmtId="14" fontId="18" fillId="0" borderId="0" xfId="0" applyNumberFormat="1" applyFont="1" applyAlignment="1"/>
    <xf numFmtId="0" fontId="18" fillId="0" borderId="0" xfId="0" applyFont="1"/>
    <xf numFmtId="0" fontId="17" fillId="13" borderId="0" xfId="22" applyAlignment="1">
      <alignment wrapText="1"/>
    </xf>
    <xf numFmtId="0" fontId="19" fillId="13" borderId="0" xfId="22" applyFont="1" applyAlignment="1">
      <alignment wrapText="1"/>
    </xf>
    <xf numFmtId="0" fontId="16" fillId="0" borderId="0" xfId="0" applyFont="1" applyAlignment="1">
      <alignment horizontal="center"/>
    </xf>
    <xf numFmtId="0" fontId="9" fillId="5" borderId="4" xfId="9"/>
    <xf numFmtId="0" fontId="21" fillId="15" borderId="0" xfId="24" applyFon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tabSelected="1" zoomScale="226" zoomScaleNormal="226" zoomScalePageLayoutView="226" workbookViewId="0">
      <selection activeCell="B7" sqref="B7"/>
    </sheetView>
  </sheetViews>
  <sheetFormatPr baseColWidth="10" defaultColWidth="8.83203125" defaultRowHeight="15" x14ac:dyDescent="0.2"/>
  <cols>
    <col min="1" max="1" width="34.5" customWidth="1"/>
    <col min="2" max="2" width="30.5" customWidth="1"/>
    <col min="3" max="3" width="19.5" customWidth="1"/>
  </cols>
  <sheetData>
    <row r="1" spans="1:18" ht="28" customHeight="1" x14ac:dyDescent="0.2">
      <c r="A1" s="10" t="s">
        <v>408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spans="1:18" ht="46.5" customHeight="1" x14ac:dyDescent="0.2">
      <c r="A2" s="7" t="s">
        <v>403</v>
      </c>
    </row>
    <row r="3" spans="1:18" x14ac:dyDescent="0.2">
      <c r="A3" s="2" t="s">
        <v>402</v>
      </c>
      <c r="B3" s="9">
        <f>SUMIFS(Data_2!K:K, Data_2!E:E,"Chicago")</f>
        <v>964.81</v>
      </c>
    </row>
    <row r="5" spans="1:18" ht="32" x14ac:dyDescent="0.2">
      <c r="A5" s="7" t="s">
        <v>413</v>
      </c>
    </row>
    <row r="6" spans="1:18" x14ac:dyDescent="0.2">
      <c r="A6" s="2">
        <v>85</v>
      </c>
    </row>
    <row r="7" spans="1:18" x14ac:dyDescent="0.2">
      <c r="A7" s="2" t="s">
        <v>402</v>
      </c>
      <c r="B7" s="9">
        <f>COUNTIFS(Data_2!K:K,"&gt;" &amp;A6)</f>
        <v>35</v>
      </c>
    </row>
    <row r="8" spans="1:18" x14ac:dyDescent="0.2">
      <c r="A8" s="2"/>
    </row>
    <row r="9" spans="1:18" ht="30" x14ac:dyDescent="0.2">
      <c r="A9" s="6" t="s">
        <v>406</v>
      </c>
    </row>
    <row r="10" spans="1:18" x14ac:dyDescent="0.2">
      <c r="A10" s="2" t="s">
        <v>402</v>
      </c>
      <c r="B10" s="9">
        <f>MATCH("Du Quoin", Data_2!$E:$E,0)</f>
        <v>31</v>
      </c>
    </row>
    <row r="12" spans="1:18" ht="48" x14ac:dyDescent="0.2">
      <c r="A12" s="7" t="s">
        <v>407</v>
      </c>
    </row>
    <row r="13" spans="1:18" x14ac:dyDescent="0.2">
      <c r="A13" s="2" t="s">
        <v>402</v>
      </c>
      <c r="B13" s="9" t="str">
        <f>INDEX(Data_2!A:E,'Questions 2'!B10, 1)</f>
        <v>PAUL</v>
      </c>
    </row>
    <row r="15" spans="1:18" ht="32" x14ac:dyDescent="0.2">
      <c r="A15" s="7" t="s">
        <v>404</v>
      </c>
    </row>
    <row r="16" spans="1:18" x14ac:dyDescent="0.2">
      <c r="A16" s="8" t="s">
        <v>405</v>
      </c>
    </row>
    <row r="17" spans="1:2" x14ac:dyDescent="0.2">
      <c r="A17" s="2" t="s">
        <v>402</v>
      </c>
      <c r="B17" s="9" t="str">
        <f>INDEX(Data_2!C:C, MATCH(A16, Data_2!E:E,1))</f>
        <v>1003 N 8TH ST</v>
      </c>
    </row>
    <row r="19" spans="1:2" ht="48" x14ac:dyDescent="0.2">
      <c r="A19" s="7" t="s">
        <v>409</v>
      </c>
      <c r="B19" t="str">
        <f>VLOOKUP("Gahl", Data_2!B1:E85, 4, FALSE)</f>
        <v>ROCKFORD</v>
      </c>
    </row>
    <row r="20" spans="1:2" x14ac:dyDescent="0.2">
      <c r="A20" s="2" t="s">
        <v>402</v>
      </c>
      <c r="B20" s="9" t="str">
        <f>INDEX(Data_2!E:E, MATCH("Gahl", Data_2!B:B, 0))</f>
        <v>ROCKFORD</v>
      </c>
    </row>
    <row r="22" spans="1:2" ht="30" x14ac:dyDescent="0.2">
      <c r="A22" s="6" t="s">
        <v>410</v>
      </c>
    </row>
    <row r="23" spans="1:2" x14ac:dyDescent="0.2">
      <c r="A23" t="s">
        <v>411</v>
      </c>
      <c r="B23" s="9">
        <f>COUNTIFS(Data_2!L:L, "&lt;9/01/2015") - COUNTIFS(Data_2!L:L, "&gt;=8/01/2015")</f>
        <v>64</v>
      </c>
    </row>
    <row r="25" spans="1:2" ht="64" x14ac:dyDescent="0.2">
      <c r="A25" s="7" t="s">
        <v>412</v>
      </c>
    </row>
    <row r="26" spans="1:2" x14ac:dyDescent="0.2">
      <c r="A26" s="2" t="s">
        <v>14</v>
      </c>
    </row>
    <row r="27" spans="1:2" x14ac:dyDescent="0.2">
      <c r="A27" s="2" t="s">
        <v>402</v>
      </c>
      <c r="B27" s="9">
        <f>SUMIFS(Data_2!K:K, Data_2!I:I, "IL", Data_2!H:H, "*Pain*")</f>
        <v>1377.63</v>
      </c>
    </row>
  </sheetData>
  <mergeCells count="1">
    <mergeCell ref="A1:R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5"/>
  <sheetViews>
    <sheetView topLeftCell="F1" zoomScale="138" zoomScaleNormal="138" zoomScalePageLayoutView="138" workbookViewId="0">
      <selection activeCell="H18" sqref="H18"/>
    </sheetView>
  </sheetViews>
  <sheetFormatPr baseColWidth="10" defaultColWidth="8.83203125" defaultRowHeight="15" x14ac:dyDescent="0.2"/>
  <cols>
    <col min="1" max="1" width="20.6640625" customWidth="1"/>
    <col min="2" max="2" width="20.33203125" customWidth="1"/>
    <col min="3" max="3" width="47.5" customWidth="1"/>
    <col min="4" max="4" width="39" customWidth="1"/>
    <col min="5" max="5" width="20.83203125" customWidth="1"/>
    <col min="6" max="6" width="19" bestFit="1" customWidth="1"/>
    <col min="7" max="7" width="22.83203125" bestFit="1" customWidth="1"/>
    <col min="8" max="8" width="57.6640625" customWidth="1"/>
    <col min="9" max="9" width="29.33203125" bestFit="1" customWidth="1"/>
    <col min="10" max="10" width="57.33203125" customWidth="1"/>
    <col min="11" max="11" width="35.5" bestFit="1" customWidth="1"/>
    <col min="12" max="12" width="17" style="1" bestFit="1" customWidth="1"/>
    <col min="13" max="13" width="48" customWidth="1"/>
  </cols>
  <sheetData>
    <row r="1" spans="1:13" s="5" customFormat="1" ht="16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4" t="s">
        <v>11</v>
      </c>
      <c r="M1" s="3" t="s">
        <v>12</v>
      </c>
    </row>
    <row r="2" spans="1:13" x14ac:dyDescent="0.2">
      <c r="A2" t="s">
        <v>346</v>
      </c>
      <c r="B2" t="s">
        <v>361</v>
      </c>
      <c r="C2" t="s">
        <v>362</v>
      </c>
      <c r="D2" t="s">
        <v>107</v>
      </c>
      <c r="E2" t="s">
        <v>108</v>
      </c>
      <c r="F2" t="s">
        <v>153</v>
      </c>
      <c r="G2" t="s">
        <v>15</v>
      </c>
      <c r="H2" t="s">
        <v>19</v>
      </c>
      <c r="I2" t="s">
        <v>14</v>
      </c>
      <c r="J2" t="s">
        <v>17</v>
      </c>
      <c r="K2">
        <v>77.7</v>
      </c>
      <c r="L2" s="1">
        <v>42061</v>
      </c>
      <c r="M2" t="s">
        <v>18</v>
      </c>
    </row>
    <row r="3" spans="1:13" x14ac:dyDescent="0.2">
      <c r="A3" t="s">
        <v>179</v>
      </c>
      <c r="B3" t="s">
        <v>180</v>
      </c>
      <c r="C3" t="s">
        <v>181</v>
      </c>
      <c r="D3">
        <v>203</v>
      </c>
      <c r="E3" t="s">
        <v>46</v>
      </c>
      <c r="F3" t="s">
        <v>182</v>
      </c>
      <c r="G3" t="s">
        <v>15</v>
      </c>
      <c r="H3" t="s">
        <v>27</v>
      </c>
      <c r="I3" t="s">
        <v>14</v>
      </c>
      <c r="J3" t="s">
        <v>17</v>
      </c>
      <c r="K3">
        <v>73.55</v>
      </c>
      <c r="L3" s="1">
        <v>42109</v>
      </c>
      <c r="M3" t="s">
        <v>18</v>
      </c>
    </row>
    <row r="4" spans="1:13" x14ac:dyDescent="0.2">
      <c r="A4" t="s">
        <v>394</v>
      </c>
      <c r="B4" t="s">
        <v>395</v>
      </c>
      <c r="C4" t="s">
        <v>396</v>
      </c>
      <c r="E4" t="s">
        <v>46</v>
      </c>
      <c r="F4" t="s">
        <v>47</v>
      </c>
      <c r="G4" t="s">
        <v>15</v>
      </c>
      <c r="H4" t="s">
        <v>31</v>
      </c>
      <c r="I4" t="s">
        <v>14</v>
      </c>
      <c r="J4" t="s">
        <v>17</v>
      </c>
      <c r="K4">
        <v>73.55</v>
      </c>
      <c r="L4" s="1">
        <v>42109</v>
      </c>
      <c r="M4" t="s">
        <v>18</v>
      </c>
    </row>
    <row r="5" spans="1:13" x14ac:dyDescent="0.2">
      <c r="A5" t="s">
        <v>57</v>
      </c>
      <c r="B5" t="s">
        <v>257</v>
      </c>
      <c r="C5" t="s">
        <v>258</v>
      </c>
      <c r="E5" t="s">
        <v>140</v>
      </c>
      <c r="F5" t="s">
        <v>259</v>
      </c>
      <c r="G5" t="s">
        <v>15</v>
      </c>
      <c r="H5" t="s">
        <v>32</v>
      </c>
      <c r="I5" t="s">
        <v>14</v>
      </c>
      <c r="J5" t="s">
        <v>17</v>
      </c>
      <c r="K5">
        <v>84.02</v>
      </c>
      <c r="L5" s="1">
        <v>42054</v>
      </c>
      <c r="M5" t="s">
        <v>18</v>
      </c>
    </row>
    <row r="6" spans="1:13" x14ac:dyDescent="0.2">
      <c r="A6" t="s">
        <v>363</v>
      </c>
      <c r="B6" t="s">
        <v>364</v>
      </c>
      <c r="C6" t="s">
        <v>365</v>
      </c>
      <c r="D6" t="s">
        <v>366</v>
      </c>
      <c r="E6" t="s">
        <v>367</v>
      </c>
      <c r="F6" t="s">
        <v>368</v>
      </c>
      <c r="G6" t="s">
        <v>15</v>
      </c>
      <c r="H6" t="s">
        <v>27</v>
      </c>
      <c r="I6" t="s">
        <v>14</v>
      </c>
      <c r="J6" t="s">
        <v>17</v>
      </c>
      <c r="K6">
        <v>72.27</v>
      </c>
      <c r="L6" s="1">
        <v>42054</v>
      </c>
      <c r="M6" t="s">
        <v>18</v>
      </c>
    </row>
    <row r="7" spans="1:13" x14ac:dyDescent="0.2">
      <c r="A7" t="s">
        <v>218</v>
      </c>
      <c r="B7" t="s">
        <v>219</v>
      </c>
      <c r="C7" t="s">
        <v>220</v>
      </c>
      <c r="E7" t="s">
        <v>221</v>
      </c>
      <c r="F7">
        <v>62901</v>
      </c>
      <c r="G7" t="s">
        <v>15</v>
      </c>
      <c r="H7" t="s">
        <v>31</v>
      </c>
      <c r="I7" t="s">
        <v>14</v>
      </c>
      <c r="J7" t="s">
        <v>17</v>
      </c>
      <c r="K7">
        <v>100</v>
      </c>
      <c r="L7" s="1">
        <v>42151</v>
      </c>
      <c r="M7" t="s">
        <v>18</v>
      </c>
    </row>
    <row r="8" spans="1:13" x14ac:dyDescent="0.2">
      <c r="A8" t="s">
        <v>174</v>
      </c>
      <c r="B8" t="s">
        <v>268</v>
      </c>
      <c r="C8" t="s">
        <v>269</v>
      </c>
      <c r="D8" t="s">
        <v>83</v>
      </c>
      <c r="E8" t="s">
        <v>221</v>
      </c>
      <c r="F8" t="s">
        <v>270</v>
      </c>
      <c r="G8" t="s">
        <v>26</v>
      </c>
      <c r="H8" t="s">
        <v>271</v>
      </c>
      <c r="I8" t="s">
        <v>14</v>
      </c>
      <c r="J8" t="s">
        <v>17</v>
      </c>
      <c r="K8">
        <v>100</v>
      </c>
      <c r="L8" s="1">
        <v>42151</v>
      </c>
      <c r="M8" t="s">
        <v>18</v>
      </c>
    </row>
    <row r="9" spans="1:13" x14ac:dyDescent="0.2">
      <c r="A9" t="s">
        <v>308</v>
      </c>
      <c r="B9" t="s">
        <v>309</v>
      </c>
      <c r="C9" t="s">
        <v>310</v>
      </c>
      <c r="D9" t="s">
        <v>311</v>
      </c>
      <c r="E9" t="s">
        <v>29</v>
      </c>
      <c r="F9" t="s">
        <v>312</v>
      </c>
      <c r="G9" t="s">
        <v>15</v>
      </c>
      <c r="H9" t="s">
        <v>31</v>
      </c>
      <c r="I9" t="s">
        <v>14</v>
      </c>
      <c r="J9" t="s">
        <v>17</v>
      </c>
      <c r="K9">
        <v>69.66</v>
      </c>
      <c r="L9" s="1">
        <v>42200</v>
      </c>
      <c r="M9" t="s">
        <v>18</v>
      </c>
    </row>
    <row r="10" spans="1:13" x14ac:dyDescent="0.2">
      <c r="A10" t="s">
        <v>74</v>
      </c>
      <c r="B10" t="s">
        <v>75</v>
      </c>
      <c r="C10" t="s">
        <v>28</v>
      </c>
      <c r="E10" t="s">
        <v>29</v>
      </c>
      <c r="F10" t="s">
        <v>30</v>
      </c>
      <c r="G10" t="s">
        <v>15</v>
      </c>
      <c r="H10" t="s">
        <v>31</v>
      </c>
      <c r="I10" t="s">
        <v>14</v>
      </c>
      <c r="J10" t="s">
        <v>17</v>
      </c>
      <c r="K10">
        <v>88.03</v>
      </c>
      <c r="L10" s="1">
        <v>42058</v>
      </c>
      <c r="M10" t="s">
        <v>18</v>
      </c>
    </row>
    <row r="11" spans="1:13" x14ac:dyDescent="0.2">
      <c r="A11" t="s">
        <v>308</v>
      </c>
      <c r="B11" t="s">
        <v>309</v>
      </c>
      <c r="C11" t="s">
        <v>310</v>
      </c>
      <c r="D11" t="s">
        <v>311</v>
      </c>
      <c r="E11" t="s">
        <v>29</v>
      </c>
      <c r="F11" t="s">
        <v>312</v>
      </c>
      <c r="G11" t="s">
        <v>26</v>
      </c>
      <c r="H11" t="s">
        <v>31</v>
      </c>
      <c r="I11" t="s">
        <v>14</v>
      </c>
      <c r="J11" t="s">
        <v>17</v>
      </c>
      <c r="K11">
        <v>88.03</v>
      </c>
      <c r="L11" s="1">
        <v>42058</v>
      </c>
      <c r="M11" t="s">
        <v>18</v>
      </c>
    </row>
    <row r="12" spans="1:13" x14ac:dyDescent="0.2">
      <c r="A12" t="s">
        <v>356</v>
      </c>
      <c r="B12" t="s">
        <v>357</v>
      </c>
      <c r="C12" t="s">
        <v>358</v>
      </c>
      <c r="D12" t="s">
        <v>327</v>
      </c>
      <c r="E12" t="s">
        <v>13</v>
      </c>
      <c r="F12" t="s">
        <v>359</v>
      </c>
      <c r="G12" t="s">
        <v>15</v>
      </c>
      <c r="H12" t="s">
        <v>32</v>
      </c>
      <c r="I12" t="s">
        <v>127</v>
      </c>
      <c r="J12" t="s">
        <v>17</v>
      </c>
      <c r="K12">
        <v>66.63</v>
      </c>
      <c r="L12" s="1">
        <v>42206</v>
      </c>
      <c r="M12" t="s">
        <v>18</v>
      </c>
    </row>
    <row r="13" spans="1:13" x14ac:dyDescent="0.2">
      <c r="A13" t="s">
        <v>144</v>
      </c>
      <c r="B13" t="s">
        <v>375</v>
      </c>
      <c r="C13" t="s">
        <v>48</v>
      </c>
      <c r="E13" t="s">
        <v>13</v>
      </c>
      <c r="F13" t="s">
        <v>49</v>
      </c>
      <c r="G13" t="s">
        <v>15</v>
      </c>
      <c r="H13" t="s">
        <v>31</v>
      </c>
      <c r="I13" t="s">
        <v>14</v>
      </c>
      <c r="J13" t="s">
        <v>17</v>
      </c>
      <c r="K13">
        <v>79.790000000000006</v>
      </c>
      <c r="L13" s="1">
        <v>42249</v>
      </c>
      <c r="M13" t="s">
        <v>18</v>
      </c>
    </row>
    <row r="14" spans="1:13" x14ac:dyDescent="0.2">
      <c r="A14" t="s">
        <v>151</v>
      </c>
      <c r="B14" t="s">
        <v>152</v>
      </c>
      <c r="C14" t="s">
        <v>37</v>
      </c>
      <c r="D14" t="s">
        <v>139</v>
      </c>
      <c r="E14" t="s">
        <v>13</v>
      </c>
      <c r="F14" t="s">
        <v>38</v>
      </c>
      <c r="G14" t="s">
        <v>15</v>
      </c>
      <c r="H14" t="s">
        <v>126</v>
      </c>
      <c r="I14" t="s">
        <v>141</v>
      </c>
      <c r="J14" t="s">
        <v>17</v>
      </c>
      <c r="K14">
        <v>83.9</v>
      </c>
      <c r="L14" s="1">
        <v>42059</v>
      </c>
      <c r="M14" t="s">
        <v>18</v>
      </c>
    </row>
    <row r="15" spans="1:13" x14ac:dyDescent="0.2">
      <c r="A15" t="s">
        <v>72</v>
      </c>
      <c r="B15" t="s">
        <v>135</v>
      </c>
      <c r="C15" t="s">
        <v>136</v>
      </c>
      <c r="E15" t="s">
        <v>13</v>
      </c>
      <c r="F15" t="s">
        <v>137</v>
      </c>
      <c r="G15" t="s">
        <v>15</v>
      </c>
      <c r="H15" t="s">
        <v>35</v>
      </c>
      <c r="I15" t="s">
        <v>14</v>
      </c>
      <c r="J15" t="s">
        <v>17</v>
      </c>
      <c r="K15">
        <v>89.65</v>
      </c>
      <c r="L15" s="1">
        <v>42087</v>
      </c>
      <c r="M15" t="s">
        <v>18</v>
      </c>
    </row>
    <row r="16" spans="1:13" x14ac:dyDescent="0.2">
      <c r="A16" t="s">
        <v>295</v>
      </c>
      <c r="B16" t="s">
        <v>296</v>
      </c>
      <c r="C16" t="s">
        <v>43</v>
      </c>
      <c r="D16" t="s">
        <v>297</v>
      </c>
      <c r="E16" t="s">
        <v>13</v>
      </c>
      <c r="F16" t="s">
        <v>44</v>
      </c>
      <c r="G16" t="s">
        <v>15</v>
      </c>
      <c r="H16" t="s">
        <v>19</v>
      </c>
      <c r="I16" t="s">
        <v>14</v>
      </c>
      <c r="J16" t="s">
        <v>17</v>
      </c>
      <c r="K16">
        <v>89.65</v>
      </c>
      <c r="L16" s="1">
        <v>42087</v>
      </c>
      <c r="M16" t="s">
        <v>18</v>
      </c>
    </row>
    <row r="17" spans="1:13" x14ac:dyDescent="0.2">
      <c r="A17" t="s">
        <v>62</v>
      </c>
      <c r="B17" t="s">
        <v>63</v>
      </c>
      <c r="C17" t="s">
        <v>43</v>
      </c>
      <c r="D17" t="s">
        <v>64</v>
      </c>
      <c r="E17" t="s">
        <v>13</v>
      </c>
      <c r="F17" t="s">
        <v>44</v>
      </c>
      <c r="G17" t="s">
        <v>15</v>
      </c>
      <c r="H17" t="s">
        <v>35</v>
      </c>
      <c r="I17" t="s">
        <v>65</v>
      </c>
      <c r="J17" t="s">
        <v>17</v>
      </c>
      <c r="K17">
        <v>89.65</v>
      </c>
      <c r="L17" s="1">
        <v>42087</v>
      </c>
      <c r="M17" t="s">
        <v>18</v>
      </c>
    </row>
    <row r="18" spans="1:13" x14ac:dyDescent="0.2">
      <c r="A18" t="s">
        <v>36</v>
      </c>
      <c r="B18" t="s">
        <v>42</v>
      </c>
      <c r="C18" t="s">
        <v>43</v>
      </c>
      <c r="E18" t="s">
        <v>13</v>
      </c>
      <c r="F18" t="s">
        <v>44</v>
      </c>
      <c r="G18" t="s">
        <v>15</v>
      </c>
      <c r="H18" t="s">
        <v>19</v>
      </c>
      <c r="I18" t="s">
        <v>14</v>
      </c>
      <c r="J18" t="s">
        <v>17</v>
      </c>
      <c r="K18">
        <v>89.65</v>
      </c>
      <c r="L18" s="1">
        <v>42087</v>
      </c>
      <c r="M18" t="s">
        <v>18</v>
      </c>
    </row>
    <row r="19" spans="1:13" x14ac:dyDescent="0.2">
      <c r="A19" t="s">
        <v>76</v>
      </c>
      <c r="B19" t="s">
        <v>77</v>
      </c>
      <c r="C19" t="s">
        <v>43</v>
      </c>
      <c r="D19" t="s">
        <v>78</v>
      </c>
      <c r="E19" t="s">
        <v>13</v>
      </c>
      <c r="F19" t="s">
        <v>44</v>
      </c>
      <c r="G19" t="s">
        <v>15</v>
      </c>
      <c r="H19" t="s">
        <v>19</v>
      </c>
      <c r="I19" t="s">
        <v>14</v>
      </c>
      <c r="J19" t="s">
        <v>17</v>
      </c>
      <c r="K19">
        <v>89.65</v>
      </c>
      <c r="L19" s="1">
        <v>42087</v>
      </c>
      <c r="M19" t="s">
        <v>18</v>
      </c>
    </row>
    <row r="20" spans="1:13" x14ac:dyDescent="0.2">
      <c r="A20" t="s">
        <v>301</v>
      </c>
      <c r="B20" t="s">
        <v>302</v>
      </c>
      <c r="C20" t="s">
        <v>293</v>
      </c>
      <c r="E20" t="s">
        <v>13</v>
      </c>
      <c r="F20" t="s">
        <v>98</v>
      </c>
      <c r="G20" t="s">
        <v>26</v>
      </c>
      <c r="H20" t="s">
        <v>126</v>
      </c>
      <c r="I20" t="s">
        <v>14</v>
      </c>
      <c r="J20" t="s">
        <v>17</v>
      </c>
      <c r="K20">
        <v>92.72</v>
      </c>
      <c r="L20" s="1">
        <v>42123</v>
      </c>
      <c r="M20" t="s">
        <v>18</v>
      </c>
    </row>
    <row r="21" spans="1:13" x14ac:dyDescent="0.2">
      <c r="A21" t="s">
        <v>397</v>
      </c>
      <c r="B21" t="s">
        <v>398</v>
      </c>
      <c r="C21" t="s">
        <v>399</v>
      </c>
      <c r="D21" t="s">
        <v>400</v>
      </c>
      <c r="E21" t="s">
        <v>13</v>
      </c>
      <c r="F21" t="s">
        <v>401</v>
      </c>
      <c r="G21" t="s">
        <v>15</v>
      </c>
      <c r="H21" t="s">
        <v>16</v>
      </c>
      <c r="I21" t="s">
        <v>65</v>
      </c>
      <c r="J21" t="s">
        <v>17</v>
      </c>
      <c r="K21">
        <v>95.61</v>
      </c>
      <c r="L21" s="1">
        <v>42108</v>
      </c>
      <c r="M21" t="s">
        <v>18</v>
      </c>
    </row>
    <row r="22" spans="1:13" x14ac:dyDescent="0.2">
      <c r="A22" t="s">
        <v>79</v>
      </c>
      <c r="B22" t="s">
        <v>332</v>
      </c>
      <c r="C22" t="s">
        <v>333</v>
      </c>
      <c r="E22" t="s">
        <v>13</v>
      </c>
      <c r="F22" t="s">
        <v>334</v>
      </c>
      <c r="G22" t="s">
        <v>15</v>
      </c>
      <c r="H22" t="s">
        <v>35</v>
      </c>
      <c r="I22" t="s">
        <v>125</v>
      </c>
      <c r="J22" t="s">
        <v>17</v>
      </c>
      <c r="K22">
        <v>97.91</v>
      </c>
      <c r="L22" s="1">
        <v>42059</v>
      </c>
      <c r="M22" t="s">
        <v>18</v>
      </c>
    </row>
    <row r="23" spans="1:13" x14ac:dyDescent="0.2">
      <c r="A23" t="s">
        <v>288</v>
      </c>
      <c r="B23" t="s">
        <v>289</v>
      </c>
      <c r="C23" t="s">
        <v>290</v>
      </c>
      <c r="E23" t="s">
        <v>291</v>
      </c>
      <c r="F23" t="s">
        <v>292</v>
      </c>
      <c r="G23" t="s">
        <v>15</v>
      </c>
      <c r="H23" t="s">
        <v>27</v>
      </c>
      <c r="I23" t="s">
        <v>14</v>
      </c>
      <c r="J23" t="s">
        <v>17</v>
      </c>
      <c r="K23">
        <v>72.27</v>
      </c>
      <c r="L23" s="1">
        <v>42054</v>
      </c>
      <c r="M23" t="s">
        <v>18</v>
      </c>
    </row>
    <row r="24" spans="1:13" x14ac:dyDescent="0.2">
      <c r="A24" t="s">
        <v>283</v>
      </c>
      <c r="B24" t="s">
        <v>284</v>
      </c>
      <c r="C24" t="s">
        <v>285</v>
      </c>
      <c r="D24" t="s">
        <v>286</v>
      </c>
      <c r="E24" t="s">
        <v>39</v>
      </c>
      <c r="F24" t="s">
        <v>287</v>
      </c>
      <c r="G24" t="s">
        <v>15</v>
      </c>
      <c r="H24" t="s">
        <v>27</v>
      </c>
      <c r="I24" t="s">
        <v>14</v>
      </c>
      <c r="J24" t="s">
        <v>17</v>
      </c>
      <c r="K24">
        <v>93.48</v>
      </c>
      <c r="L24" s="1">
        <v>42089</v>
      </c>
      <c r="M24" t="s">
        <v>18</v>
      </c>
    </row>
    <row r="25" spans="1:13" x14ac:dyDescent="0.2">
      <c r="A25" t="s">
        <v>57</v>
      </c>
      <c r="B25" t="s">
        <v>166</v>
      </c>
      <c r="C25" t="s">
        <v>167</v>
      </c>
      <c r="E25" t="s">
        <v>168</v>
      </c>
      <c r="F25" t="s">
        <v>169</v>
      </c>
      <c r="G25" t="s">
        <v>15</v>
      </c>
      <c r="H25" t="s">
        <v>31</v>
      </c>
      <c r="I25" t="s">
        <v>14</v>
      </c>
      <c r="J25" t="s">
        <v>17</v>
      </c>
      <c r="K25">
        <v>62.37</v>
      </c>
      <c r="L25" s="1">
        <v>42061</v>
      </c>
      <c r="M25" t="s">
        <v>18</v>
      </c>
    </row>
    <row r="26" spans="1:13" x14ac:dyDescent="0.2">
      <c r="A26" t="s">
        <v>130</v>
      </c>
      <c r="B26" t="s">
        <v>131</v>
      </c>
      <c r="C26" t="s">
        <v>132</v>
      </c>
      <c r="E26" t="s">
        <v>133</v>
      </c>
      <c r="F26" t="s">
        <v>134</v>
      </c>
      <c r="G26" t="s">
        <v>15</v>
      </c>
      <c r="H26" t="s">
        <v>27</v>
      </c>
      <c r="I26" t="s">
        <v>65</v>
      </c>
      <c r="J26" t="s">
        <v>17</v>
      </c>
      <c r="K26">
        <v>63.56</v>
      </c>
      <c r="L26" s="1">
        <v>42236</v>
      </c>
      <c r="M26" t="s">
        <v>18</v>
      </c>
    </row>
    <row r="27" spans="1:13" x14ac:dyDescent="0.2">
      <c r="A27" t="s">
        <v>192</v>
      </c>
      <c r="B27" t="s">
        <v>193</v>
      </c>
      <c r="C27" t="s">
        <v>194</v>
      </c>
      <c r="E27" t="s">
        <v>133</v>
      </c>
      <c r="F27" t="s">
        <v>195</v>
      </c>
      <c r="G27" t="s">
        <v>15</v>
      </c>
      <c r="H27" t="s">
        <v>143</v>
      </c>
      <c r="I27" t="s">
        <v>14</v>
      </c>
      <c r="J27" t="s">
        <v>17</v>
      </c>
      <c r="K27">
        <v>63.56</v>
      </c>
      <c r="L27" s="1">
        <v>42236</v>
      </c>
      <c r="M27" t="s">
        <v>18</v>
      </c>
    </row>
    <row r="28" spans="1:13" x14ac:dyDescent="0.2">
      <c r="A28" t="s">
        <v>303</v>
      </c>
      <c r="B28" t="s">
        <v>304</v>
      </c>
      <c r="C28" t="s">
        <v>305</v>
      </c>
      <c r="E28" t="s">
        <v>306</v>
      </c>
      <c r="F28" t="s">
        <v>307</v>
      </c>
      <c r="G28" t="s">
        <v>15</v>
      </c>
      <c r="H28" t="s">
        <v>31</v>
      </c>
      <c r="I28" t="s">
        <v>14</v>
      </c>
      <c r="J28" t="s">
        <v>17</v>
      </c>
      <c r="K28">
        <v>70.040000000000006</v>
      </c>
      <c r="L28" s="1">
        <v>42095</v>
      </c>
      <c r="M28" t="s">
        <v>18</v>
      </c>
    </row>
    <row r="29" spans="1:13" x14ac:dyDescent="0.2">
      <c r="A29" t="s">
        <v>196</v>
      </c>
      <c r="B29" t="s">
        <v>197</v>
      </c>
      <c r="C29" t="s">
        <v>198</v>
      </c>
      <c r="D29" t="s">
        <v>51</v>
      </c>
      <c r="E29" t="s">
        <v>199</v>
      </c>
      <c r="F29" t="s">
        <v>200</v>
      </c>
      <c r="G29" t="s">
        <v>15</v>
      </c>
      <c r="H29" t="s">
        <v>27</v>
      </c>
      <c r="I29" t="s">
        <v>14</v>
      </c>
      <c r="J29" t="s">
        <v>17</v>
      </c>
      <c r="K29">
        <v>79.790000000000006</v>
      </c>
      <c r="L29" s="1">
        <v>42249</v>
      </c>
      <c r="M29" t="s">
        <v>18</v>
      </c>
    </row>
    <row r="30" spans="1:13" x14ac:dyDescent="0.2">
      <c r="A30" t="s">
        <v>379</v>
      </c>
      <c r="B30" t="s">
        <v>380</v>
      </c>
      <c r="C30" t="s">
        <v>381</v>
      </c>
      <c r="D30" t="s">
        <v>382</v>
      </c>
      <c r="E30" t="s">
        <v>199</v>
      </c>
      <c r="F30" t="s">
        <v>383</v>
      </c>
      <c r="G30" t="s">
        <v>15</v>
      </c>
      <c r="H30" t="s">
        <v>384</v>
      </c>
      <c r="I30" t="s">
        <v>14</v>
      </c>
      <c r="J30" t="s">
        <v>17</v>
      </c>
      <c r="K30">
        <v>79.790000000000006</v>
      </c>
      <c r="L30" s="1">
        <v>42249</v>
      </c>
      <c r="M30" t="s">
        <v>18</v>
      </c>
    </row>
    <row r="31" spans="1:13" x14ac:dyDescent="0.2">
      <c r="A31" t="s">
        <v>129</v>
      </c>
      <c r="B31" t="s">
        <v>336</v>
      </c>
      <c r="C31" t="s">
        <v>337</v>
      </c>
      <c r="E31" t="s">
        <v>338</v>
      </c>
      <c r="F31" t="s">
        <v>339</v>
      </c>
      <c r="G31" t="s">
        <v>15</v>
      </c>
      <c r="H31" t="s">
        <v>16</v>
      </c>
      <c r="I31" t="s">
        <v>14</v>
      </c>
      <c r="J31" t="s">
        <v>17</v>
      </c>
      <c r="K31">
        <v>100</v>
      </c>
      <c r="L31" s="1">
        <v>42151</v>
      </c>
      <c r="M31" t="s">
        <v>18</v>
      </c>
    </row>
    <row r="32" spans="1:13" x14ac:dyDescent="0.2">
      <c r="A32" t="s">
        <v>66</v>
      </c>
      <c r="B32" t="s">
        <v>67</v>
      </c>
      <c r="C32" t="s">
        <v>68</v>
      </c>
      <c r="E32" t="s">
        <v>69</v>
      </c>
      <c r="F32" t="s">
        <v>70</v>
      </c>
      <c r="G32" t="s">
        <v>15</v>
      </c>
      <c r="H32" t="s">
        <v>27</v>
      </c>
      <c r="I32" t="s">
        <v>14</v>
      </c>
      <c r="J32" t="s">
        <v>17</v>
      </c>
      <c r="K32">
        <v>69.66</v>
      </c>
      <c r="L32" s="1">
        <v>42200</v>
      </c>
      <c r="M32" t="s">
        <v>18</v>
      </c>
    </row>
    <row r="33" spans="1:13" x14ac:dyDescent="0.2">
      <c r="A33" t="s">
        <v>348</v>
      </c>
      <c r="B33" t="s">
        <v>349</v>
      </c>
      <c r="C33" t="s">
        <v>350</v>
      </c>
      <c r="D33" t="s">
        <v>115</v>
      </c>
      <c r="E33" t="s">
        <v>69</v>
      </c>
      <c r="F33" t="s">
        <v>351</v>
      </c>
      <c r="G33" t="s">
        <v>15</v>
      </c>
      <c r="H33" t="s">
        <v>128</v>
      </c>
      <c r="I33" t="s">
        <v>14</v>
      </c>
      <c r="J33" t="s">
        <v>17</v>
      </c>
      <c r="K33">
        <v>69.66</v>
      </c>
      <c r="L33" s="1">
        <v>42200</v>
      </c>
      <c r="M33" t="s">
        <v>18</v>
      </c>
    </row>
    <row r="34" spans="1:13" x14ac:dyDescent="0.2">
      <c r="A34" t="s">
        <v>66</v>
      </c>
      <c r="B34" t="s">
        <v>67</v>
      </c>
      <c r="C34" t="s">
        <v>68</v>
      </c>
      <c r="E34" t="s">
        <v>69</v>
      </c>
      <c r="F34" t="s">
        <v>70</v>
      </c>
      <c r="G34" t="s">
        <v>15</v>
      </c>
      <c r="H34" t="s">
        <v>27</v>
      </c>
      <c r="I34" t="s">
        <v>14</v>
      </c>
      <c r="J34" t="s">
        <v>17</v>
      </c>
      <c r="K34">
        <v>88.03</v>
      </c>
      <c r="L34" s="1">
        <v>42058</v>
      </c>
      <c r="M34" t="s">
        <v>18</v>
      </c>
    </row>
    <row r="35" spans="1:13" x14ac:dyDescent="0.2">
      <c r="A35" t="s">
        <v>228</v>
      </c>
      <c r="B35" t="s">
        <v>229</v>
      </c>
      <c r="C35" t="s">
        <v>230</v>
      </c>
      <c r="E35" t="s">
        <v>69</v>
      </c>
      <c r="F35" t="s">
        <v>231</v>
      </c>
      <c r="G35" t="s">
        <v>15</v>
      </c>
      <c r="H35" t="s">
        <v>97</v>
      </c>
      <c r="I35" t="s">
        <v>14</v>
      </c>
      <c r="J35" t="s">
        <v>17</v>
      </c>
      <c r="K35">
        <v>88.03</v>
      </c>
      <c r="L35" s="1">
        <v>42058</v>
      </c>
      <c r="M35" t="s">
        <v>18</v>
      </c>
    </row>
    <row r="36" spans="1:13" x14ac:dyDescent="0.2">
      <c r="A36" t="s">
        <v>217</v>
      </c>
      <c r="B36" t="s">
        <v>67</v>
      </c>
      <c r="C36" t="s">
        <v>68</v>
      </c>
      <c r="E36" t="s">
        <v>69</v>
      </c>
      <c r="F36" t="s">
        <v>70</v>
      </c>
      <c r="G36" t="s">
        <v>15</v>
      </c>
      <c r="H36" t="s">
        <v>27</v>
      </c>
      <c r="I36" t="s">
        <v>14</v>
      </c>
      <c r="J36" t="s">
        <v>17</v>
      </c>
      <c r="K36">
        <v>88.03</v>
      </c>
      <c r="L36" s="1">
        <v>42058</v>
      </c>
      <c r="M36" t="s">
        <v>18</v>
      </c>
    </row>
    <row r="37" spans="1:13" x14ac:dyDescent="0.2">
      <c r="A37" t="s">
        <v>342</v>
      </c>
      <c r="B37" t="s">
        <v>343</v>
      </c>
      <c r="C37" t="s">
        <v>344</v>
      </c>
      <c r="E37" t="s">
        <v>69</v>
      </c>
      <c r="F37" t="s">
        <v>345</v>
      </c>
      <c r="G37" t="s">
        <v>15</v>
      </c>
      <c r="H37" t="s">
        <v>222</v>
      </c>
      <c r="I37" t="s">
        <v>14</v>
      </c>
      <c r="J37" t="s">
        <v>17</v>
      </c>
      <c r="K37">
        <v>88.03</v>
      </c>
      <c r="L37" s="1">
        <v>42058</v>
      </c>
      <c r="M37" t="s">
        <v>18</v>
      </c>
    </row>
    <row r="38" spans="1:13" x14ac:dyDescent="0.2">
      <c r="A38" t="s">
        <v>188</v>
      </c>
      <c r="B38" t="s">
        <v>189</v>
      </c>
      <c r="C38" t="s">
        <v>190</v>
      </c>
      <c r="E38" t="s">
        <v>69</v>
      </c>
      <c r="F38" t="s">
        <v>191</v>
      </c>
      <c r="G38" t="s">
        <v>15</v>
      </c>
      <c r="H38" t="s">
        <v>31</v>
      </c>
      <c r="I38" t="s">
        <v>14</v>
      </c>
      <c r="J38" t="s">
        <v>17</v>
      </c>
      <c r="K38">
        <v>88.03</v>
      </c>
      <c r="L38" s="1">
        <v>42058</v>
      </c>
      <c r="M38" t="s">
        <v>18</v>
      </c>
    </row>
    <row r="39" spans="1:13" x14ac:dyDescent="0.2">
      <c r="A39" t="s">
        <v>263</v>
      </c>
      <c r="B39" t="s">
        <v>264</v>
      </c>
      <c r="C39" t="s">
        <v>265</v>
      </c>
      <c r="D39" t="s">
        <v>266</v>
      </c>
      <c r="E39" t="s">
        <v>164</v>
      </c>
      <c r="F39" t="s">
        <v>267</v>
      </c>
      <c r="G39" t="s">
        <v>15</v>
      </c>
      <c r="H39" t="s">
        <v>143</v>
      </c>
      <c r="I39" t="s">
        <v>14</v>
      </c>
      <c r="J39" t="s">
        <v>17</v>
      </c>
      <c r="K39">
        <v>79.790000000000006</v>
      </c>
      <c r="L39" s="1">
        <v>42249</v>
      </c>
      <c r="M39" t="s">
        <v>18</v>
      </c>
    </row>
    <row r="40" spans="1:13" x14ac:dyDescent="0.2">
      <c r="A40" t="s">
        <v>232</v>
      </c>
      <c r="B40" t="s">
        <v>233</v>
      </c>
      <c r="C40" t="s">
        <v>234</v>
      </c>
      <c r="E40" t="s">
        <v>59</v>
      </c>
      <c r="F40" t="s">
        <v>235</v>
      </c>
      <c r="G40" t="s">
        <v>15</v>
      </c>
      <c r="H40" t="s">
        <v>27</v>
      </c>
      <c r="I40" t="s">
        <v>14</v>
      </c>
      <c r="J40" t="s">
        <v>17</v>
      </c>
      <c r="K40">
        <v>78.209999999999994</v>
      </c>
      <c r="L40" s="1">
        <v>42116</v>
      </c>
      <c r="M40" t="s">
        <v>18</v>
      </c>
    </row>
    <row r="41" spans="1:13" x14ac:dyDescent="0.2">
      <c r="A41" t="s">
        <v>369</v>
      </c>
      <c r="B41" t="s">
        <v>233</v>
      </c>
      <c r="C41" t="s">
        <v>370</v>
      </c>
      <c r="E41" t="s">
        <v>59</v>
      </c>
      <c r="F41" t="s">
        <v>235</v>
      </c>
      <c r="G41" t="s">
        <v>15</v>
      </c>
      <c r="H41" t="s">
        <v>31</v>
      </c>
      <c r="I41" t="s">
        <v>14</v>
      </c>
      <c r="J41" t="s">
        <v>17</v>
      </c>
      <c r="K41">
        <v>78.209999999999994</v>
      </c>
      <c r="L41" s="1">
        <v>42116</v>
      </c>
      <c r="M41" t="s">
        <v>18</v>
      </c>
    </row>
    <row r="42" spans="1:13" x14ac:dyDescent="0.2">
      <c r="A42" t="s">
        <v>214</v>
      </c>
      <c r="B42" t="s">
        <v>183</v>
      </c>
      <c r="C42" t="s">
        <v>94</v>
      </c>
      <c r="D42" t="s">
        <v>215</v>
      </c>
      <c r="E42" t="s">
        <v>95</v>
      </c>
      <c r="F42" t="s">
        <v>216</v>
      </c>
      <c r="G42" t="s">
        <v>15</v>
      </c>
      <c r="H42" t="s">
        <v>87</v>
      </c>
      <c r="I42" t="s">
        <v>14</v>
      </c>
      <c r="J42" t="s">
        <v>17</v>
      </c>
      <c r="K42">
        <v>72.27</v>
      </c>
      <c r="L42" s="1">
        <v>42054</v>
      </c>
      <c r="M42" t="s">
        <v>18</v>
      </c>
    </row>
    <row r="43" spans="1:13" x14ac:dyDescent="0.2">
      <c r="A43" t="s">
        <v>92</v>
      </c>
      <c r="B43" t="s">
        <v>93</v>
      </c>
      <c r="C43" t="s">
        <v>94</v>
      </c>
      <c r="E43" t="s">
        <v>95</v>
      </c>
      <c r="F43" t="s">
        <v>96</v>
      </c>
      <c r="G43" t="s">
        <v>15</v>
      </c>
      <c r="H43" t="s">
        <v>16</v>
      </c>
      <c r="I43" t="s">
        <v>14</v>
      </c>
      <c r="J43" t="s">
        <v>17</v>
      </c>
      <c r="K43">
        <v>72.27</v>
      </c>
      <c r="L43" s="1">
        <v>42054</v>
      </c>
      <c r="M43" t="s">
        <v>18</v>
      </c>
    </row>
    <row r="44" spans="1:13" x14ac:dyDescent="0.2">
      <c r="A44" t="s">
        <v>92</v>
      </c>
      <c r="B44" t="s">
        <v>93</v>
      </c>
      <c r="C44" t="s">
        <v>94</v>
      </c>
      <c r="E44" t="s">
        <v>95</v>
      </c>
      <c r="F44" t="s">
        <v>96</v>
      </c>
      <c r="G44" t="s">
        <v>15</v>
      </c>
      <c r="H44" t="s">
        <v>16</v>
      </c>
      <c r="I44" t="s">
        <v>14</v>
      </c>
      <c r="J44" t="s">
        <v>17</v>
      </c>
      <c r="K44">
        <v>93.48</v>
      </c>
      <c r="L44" s="1">
        <v>42089</v>
      </c>
      <c r="M44" t="s">
        <v>18</v>
      </c>
    </row>
    <row r="45" spans="1:13" x14ac:dyDescent="0.2">
      <c r="A45" t="s">
        <v>352</v>
      </c>
      <c r="B45" t="s">
        <v>353</v>
      </c>
      <c r="C45" t="s">
        <v>354</v>
      </c>
      <c r="E45" t="s">
        <v>294</v>
      </c>
      <c r="F45" t="s">
        <v>355</v>
      </c>
      <c r="G45" t="s">
        <v>15</v>
      </c>
      <c r="H45" t="s">
        <v>32</v>
      </c>
      <c r="I45" t="s">
        <v>65</v>
      </c>
      <c r="J45" t="s">
        <v>17</v>
      </c>
      <c r="K45">
        <v>79.790000000000006</v>
      </c>
      <c r="L45" s="1">
        <v>42249</v>
      </c>
      <c r="M45" t="s">
        <v>18</v>
      </c>
    </row>
    <row r="46" spans="1:13" x14ac:dyDescent="0.2">
      <c r="A46" t="s">
        <v>313</v>
      </c>
      <c r="B46" t="s">
        <v>376</v>
      </c>
      <c r="C46" t="s">
        <v>377</v>
      </c>
      <c r="E46" t="s">
        <v>282</v>
      </c>
      <c r="F46" t="s">
        <v>378</v>
      </c>
      <c r="G46" t="s">
        <v>15</v>
      </c>
      <c r="H46" t="s">
        <v>126</v>
      </c>
      <c r="I46" t="s">
        <v>14</v>
      </c>
      <c r="J46" t="s">
        <v>17</v>
      </c>
      <c r="K46">
        <v>100</v>
      </c>
      <c r="L46" s="1">
        <v>42151</v>
      </c>
      <c r="M46" t="s">
        <v>18</v>
      </c>
    </row>
    <row r="47" spans="1:13" x14ac:dyDescent="0.2">
      <c r="A47" t="s">
        <v>20</v>
      </c>
      <c r="B47" t="s">
        <v>21</v>
      </c>
      <c r="C47" t="s">
        <v>22</v>
      </c>
      <c r="D47" t="s">
        <v>23</v>
      </c>
      <c r="E47" t="s">
        <v>24</v>
      </c>
      <c r="F47" t="s">
        <v>25</v>
      </c>
      <c r="G47" t="s">
        <v>15</v>
      </c>
      <c r="H47" t="s">
        <v>27</v>
      </c>
      <c r="I47" t="s">
        <v>14</v>
      </c>
      <c r="J47" t="s">
        <v>17</v>
      </c>
      <c r="K47">
        <v>60.95</v>
      </c>
      <c r="L47" s="1">
        <v>42066</v>
      </c>
      <c r="M47" t="s">
        <v>18</v>
      </c>
    </row>
    <row r="48" spans="1:13" x14ac:dyDescent="0.2">
      <c r="A48" t="s">
        <v>159</v>
      </c>
      <c r="B48" t="s">
        <v>160</v>
      </c>
      <c r="C48" t="s">
        <v>161</v>
      </c>
      <c r="D48" t="s">
        <v>162</v>
      </c>
      <c r="E48" t="s">
        <v>147</v>
      </c>
      <c r="F48" t="s">
        <v>163</v>
      </c>
      <c r="G48" t="s">
        <v>15</v>
      </c>
      <c r="H48" t="s">
        <v>31</v>
      </c>
      <c r="I48" t="s">
        <v>14</v>
      </c>
      <c r="J48" t="s">
        <v>17</v>
      </c>
      <c r="K48">
        <v>69.66</v>
      </c>
      <c r="L48" s="1">
        <v>42200</v>
      </c>
      <c r="M48" t="s">
        <v>18</v>
      </c>
    </row>
    <row r="49" spans="1:13" x14ac:dyDescent="0.2">
      <c r="A49" t="s">
        <v>144</v>
      </c>
      <c r="B49" t="s">
        <v>145</v>
      </c>
      <c r="C49" t="s">
        <v>146</v>
      </c>
      <c r="E49" t="s">
        <v>147</v>
      </c>
      <c r="F49" t="s">
        <v>148</v>
      </c>
      <c r="G49" t="s">
        <v>15</v>
      </c>
      <c r="H49" t="s">
        <v>31</v>
      </c>
      <c r="I49" t="s">
        <v>14</v>
      </c>
      <c r="J49" t="s">
        <v>17</v>
      </c>
      <c r="K49">
        <v>88.03</v>
      </c>
      <c r="L49" s="1">
        <v>42058</v>
      </c>
      <c r="M49" t="s">
        <v>18</v>
      </c>
    </row>
    <row r="50" spans="1:13" x14ac:dyDescent="0.2">
      <c r="A50" t="s">
        <v>300</v>
      </c>
      <c r="B50" t="s">
        <v>347</v>
      </c>
      <c r="C50" t="s">
        <v>176</v>
      </c>
      <c r="D50" t="s">
        <v>83</v>
      </c>
      <c r="E50" t="s">
        <v>177</v>
      </c>
      <c r="F50" t="s">
        <v>178</v>
      </c>
      <c r="G50" t="s">
        <v>15</v>
      </c>
      <c r="H50" t="s">
        <v>32</v>
      </c>
      <c r="I50" t="s">
        <v>14</v>
      </c>
      <c r="J50" t="s">
        <v>17</v>
      </c>
      <c r="K50">
        <v>97.99</v>
      </c>
      <c r="L50" s="1">
        <v>42060</v>
      </c>
      <c r="M50" t="s">
        <v>18</v>
      </c>
    </row>
    <row r="51" spans="1:13" x14ac:dyDescent="0.2">
      <c r="A51" t="s">
        <v>245</v>
      </c>
      <c r="B51" t="s">
        <v>246</v>
      </c>
      <c r="C51" t="s">
        <v>247</v>
      </c>
      <c r="E51" t="s">
        <v>248</v>
      </c>
      <c r="F51" t="s">
        <v>249</v>
      </c>
      <c r="G51" t="s">
        <v>15</v>
      </c>
      <c r="H51" t="s">
        <v>31</v>
      </c>
      <c r="I51" t="s">
        <v>14</v>
      </c>
      <c r="J51" t="s">
        <v>17</v>
      </c>
      <c r="K51">
        <v>100</v>
      </c>
      <c r="L51" s="1">
        <v>42151</v>
      </c>
      <c r="M51" t="s">
        <v>18</v>
      </c>
    </row>
    <row r="52" spans="1:13" x14ac:dyDescent="0.2">
      <c r="A52" t="s">
        <v>154</v>
      </c>
      <c r="B52" t="s">
        <v>155</v>
      </c>
      <c r="C52" t="s">
        <v>156</v>
      </c>
      <c r="E52" t="s">
        <v>58</v>
      </c>
      <c r="F52" t="s">
        <v>157</v>
      </c>
      <c r="G52" t="s">
        <v>15</v>
      </c>
      <c r="H52" t="s">
        <v>32</v>
      </c>
      <c r="I52" t="s">
        <v>14</v>
      </c>
      <c r="J52" t="s">
        <v>17</v>
      </c>
      <c r="K52">
        <v>72.27</v>
      </c>
      <c r="L52" s="1">
        <v>42054</v>
      </c>
      <c r="M52" t="s">
        <v>18</v>
      </c>
    </row>
    <row r="53" spans="1:13" x14ac:dyDescent="0.2">
      <c r="A53" t="s">
        <v>154</v>
      </c>
      <c r="B53" t="s">
        <v>155</v>
      </c>
      <c r="C53" t="s">
        <v>156</v>
      </c>
      <c r="E53" t="s">
        <v>58</v>
      </c>
      <c r="F53" t="s">
        <v>157</v>
      </c>
      <c r="G53" t="s">
        <v>15</v>
      </c>
      <c r="H53" t="s">
        <v>126</v>
      </c>
      <c r="I53" t="s">
        <v>14</v>
      </c>
      <c r="J53" t="s">
        <v>17</v>
      </c>
      <c r="K53">
        <v>77.7</v>
      </c>
      <c r="L53" s="1">
        <v>42061</v>
      </c>
      <c r="M53" t="s">
        <v>18</v>
      </c>
    </row>
    <row r="54" spans="1:13" x14ac:dyDescent="0.2">
      <c r="A54" t="s">
        <v>250</v>
      </c>
      <c r="B54" t="s">
        <v>251</v>
      </c>
      <c r="C54" t="s">
        <v>252</v>
      </c>
      <c r="D54" t="s">
        <v>253</v>
      </c>
      <c r="E54" t="s">
        <v>254</v>
      </c>
      <c r="F54" t="s">
        <v>255</v>
      </c>
      <c r="G54" t="s">
        <v>15</v>
      </c>
      <c r="H54" t="s">
        <v>256</v>
      </c>
      <c r="I54" t="s">
        <v>14</v>
      </c>
      <c r="J54" t="s">
        <v>17</v>
      </c>
      <c r="K54">
        <v>79.790000000000006</v>
      </c>
      <c r="L54" s="1">
        <v>42249</v>
      </c>
      <c r="M54" t="s">
        <v>18</v>
      </c>
    </row>
    <row r="55" spans="1:13" x14ac:dyDescent="0.2">
      <c r="A55" t="s">
        <v>175</v>
      </c>
      <c r="B55" t="s">
        <v>223</v>
      </c>
      <c r="C55" t="s">
        <v>224</v>
      </c>
      <c r="E55" t="s">
        <v>40</v>
      </c>
      <c r="F55" t="s">
        <v>225</v>
      </c>
      <c r="G55" t="s">
        <v>26</v>
      </c>
      <c r="H55" t="s">
        <v>226</v>
      </c>
      <c r="I55" t="s">
        <v>14</v>
      </c>
      <c r="J55" t="s">
        <v>17</v>
      </c>
      <c r="K55">
        <v>93.48</v>
      </c>
      <c r="L55" s="1">
        <v>42089</v>
      </c>
      <c r="M55" t="s">
        <v>18</v>
      </c>
    </row>
    <row r="56" spans="1:13" x14ac:dyDescent="0.2">
      <c r="A56" t="s">
        <v>236</v>
      </c>
      <c r="B56" t="s">
        <v>237</v>
      </c>
      <c r="C56" t="s">
        <v>238</v>
      </c>
      <c r="E56" t="s">
        <v>239</v>
      </c>
      <c r="F56">
        <v>60181</v>
      </c>
      <c r="G56" t="s">
        <v>15</v>
      </c>
      <c r="H56" t="s">
        <v>32</v>
      </c>
      <c r="I56" t="s">
        <v>14</v>
      </c>
      <c r="J56" t="s">
        <v>17</v>
      </c>
      <c r="K56">
        <v>70.040000000000006</v>
      </c>
      <c r="L56" s="1">
        <v>42095</v>
      </c>
      <c r="M56" t="s">
        <v>18</v>
      </c>
    </row>
    <row r="57" spans="1:13" x14ac:dyDescent="0.2">
      <c r="A57" t="s">
        <v>41</v>
      </c>
      <c r="B57" t="s">
        <v>298</v>
      </c>
      <c r="C57" t="s">
        <v>212</v>
      </c>
      <c r="D57" t="s">
        <v>281</v>
      </c>
      <c r="E57" t="s">
        <v>299</v>
      </c>
      <c r="F57" t="s">
        <v>213</v>
      </c>
      <c r="G57" t="s">
        <v>15</v>
      </c>
      <c r="H57" t="s">
        <v>31</v>
      </c>
      <c r="I57" t="s">
        <v>14</v>
      </c>
      <c r="J57" t="s">
        <v>17</v>
      </c>
      <c r="K57">
        <v>60.95</v>
      </c>
      <c r="L57" s="1">
        <v>42066</v>
      </c>
      <c r="M57" t="s">
        <v>18</v>
      </c>
    </row>
    <row r="58" spans="1:13" x14ac:dyDescent="0.2">
      <c r="A58" t="s">
        <v>184</v>
      </c>
      <c r="B58" t="s">
        <v>185</v>
      </c>
      <c r="C58" t="s">
        <v>186</v>
      </c>
      <c r="D58" t="s">
        <v>83</v>
      </c>
      <c r="E58" t="s">
        <v>150</v>
      </c>
      <c r="F58" t="s">
        <v>187</v>
      </c>
      <c r="G58" t="s">
        <v>15</v>
      </c>
      <c r="H58" t="s">
        <v>165</v>
      </c>
      <c r="I58" t="s">
        <v>14</v>
      </c>
      <c r="J58" t="s">
        <v>17</v>
      </c>
      <c r="K58">
        <v>72.27</v>
      </c>
      <c r="L58" s="1">
        <v>42054</v>
      </c>
      <c r="M58" t="s">
        <v>18</v>
      </c>
    </row>
    <row r="59" spans="1:13" x14ac:dyDescent="0.2">
      <c r="A59" t="s">
        <v>170</v>
      </c>
      <c r="B59" t="s">
        <v>171</v>
      </c>
      <c r="C59" t="s">
        <v>172</v>
      </c>
      <c r="D59" t="s">
        <v>109</v>
      </c>
      <c r="E59" t="s">
        <v>150</v>
      </c>
      <c r="F59" t="s">
        <v>173</v>
      </c>
      <c r="G59" t="s">
        <v>15</v>
      </c>
      <c r="H59" t="s">
        <v>27</v>
      </c>
      <c r="I59" t="s">
        <v>14</v>
      </c>
      <c r="J59" t="s">
        <v>17</v>
      </c>
      <c r="K59">
        <v>75.72</v>
      </c>
      <c r="L59" s="1">
        <v>42143</v>
      </c>
      <c r="M59" t="s">
        <v>18</v>
      </c>
    </row>
    <row r="60" spans="1:13" x14ac:dyDescent="0.2">
      <c r="A60" t="s">
        <v>170</v>
      </c>
      <c r="B60" t="s">
        <v>171</v>
      </c>
      <c r="C60" t="s">
        <v>172</v>
      </c>
      <c r="D60" t="s">
        <v>109</v>
      </c>
      <c r="E60" t="s">
        <v>150</v>
      </c>
      <c r="F60" t="s">
        <v>173</v>
      </c>
      <c r="G60" t="s">
        <v>15</v>
      </c>
      <c r="H60" t="s">
        <v>27</v>
      </c>
      <c r="I60" t="s">
        <v>14</v>
      </c>
      <c r="J60" t="s">
        <v>17</v>
      </c>
      <c r="K60">
        <v>93.48</v>
      </c>
      <c r="L60" s="1">
        <v>42089</v>
      </c>
      <c r="M60" t="s">
        <v>18</v>
      </c>
    </row>
    <row r="61" spans="1:13" x14ac:dyDescent="0.2">
      <c r="A61" t="s">
        <v>110</v>
      </c>
      <c r="B61" t="s">
        <v>111</v>
      </c>
      <c r="C61" t="s">
        <v>112</v>
      </c>
      <c r="E61" t="s">
        <v>113</v>
      </c>
      <c r="F61" t="s">
        <v>114</v>
      </c>
      <c r="G61" t="s">
        <v>15</v>
      </c>
      <c r="H61" t="s">
        <v>45</v>
      </c>
      <c r="I61" t="s">
        <v>14</v>
      </c>
      <c r="J61" t="s">
        <v>17</v>
      </c>
      <c r="K61">
        <v>93.48</v>
      </c>
      <c r="L61" s="1">
        <v>42089</v>
      </c>
      <c r="M61" t="s">
        <v>18</v>
      </c>
    </row>
    <row r="62" spans="1:13" x14ac:dyDescent="0.2">
      <c r="A62" t="s">
        <v>52</v>
      </c>
      <c r="B62" t="s">
        <v>53</v>
      </c>
      <c r="C62" t="s">
        <v>54</v>
      </c>
      <c r="E62" t="s">
        <v>55</v>
      </c>
      <c r="F62" t="s">
        <v>56</v>
      </c>
      <c r="G62" t="s">
        <v>15</v>
      </c>
      <c r="H62" t="s">
        <v>31</v>
      </c>
      <c r="I62" t="s">
        <v>14</v>
      </c>
      <c r="J62" t="s">
        <v>17</v>
      </c>
      <c r="K62">
        <v>87.56</v>
      </c>
      <c r="L62" s="1">
        <v>42124</v>
      </c>
      <c r="M62" t="s">
        <v>18</v>
      </c>
    </row>
    <row r="63" spans="1:13" x14ac:dyDescent="0.2">
      <c r="A63" t="s">
        <v>260</v>
      </c>
      <c r="B63" t="s">
        <v>261</v>
      </c>
      <c r="C63" t="s">
        <v>262</v>
      </c>
      <c r="E63" t="s">
        <v>55</v>
      </c>
      <c r="F63" t="s">
        <v>56</v>
      </c>
      <c r="G63" t="s">
        <v>15</v>
      </c>
      <c r="H63" t="s">
        <v>227</v>
      </c>
      <c r="I63" t="s">
        <v>14</v>
      </c>
      <c r="J63" t="s">
        <v>17</v>
      </c>
      <c r="K63">
        <v>87.56</v>
      </c>
      <c r="L63" s="1">
        <v>42124</v>
      </c>
      <c r="M63" t="s">
        <v>18</v>
      </c>
    </row>
    <row r="64" spans="1:13" x14ac:dyDescent="0.2">
      <c r="A64" t="s">
        <v>73</v>
      </c>
      <c r="B64" t="s">
        <v>335</v>
      </c>
      <c r="C64" t="s">
        <v>54</v>
      </c>
      <c r="E64" t="s">
        <v>55</v>
      </c>
      <c r="F64" t="s">
        <v>56</v>
      </c>
      <c r="G64" t="s">
        <v>15</v>
      </c>
      <c r="H64" t="s">
        <v>128</v>
      </c>
      <c r="I64" t="s">
        <v>65</v>
      </c>
      <c r="J64" t="s">
        <v>17</v>
      </c>
      <c r="K64">
        <v>87.56</v>
      </c>
      <c r="L64" s="1">
        <v>42124</v>
      </c>
      <c r="M64" t="s">
        <v>18</v>
      </c>
    </row>
    <row r="65" spans="1:13" x14ac:dyDescent="0.2">
      <c r="A65" t="s">
        <v>106</v>
      </c>
      <c r="B65" t="s">
        <v>360</v>
      </c>
      <c r="C65" t="s">
        <v>54</v>
      </c>
      <c r="E65" t="s">
        <v>55</v>
      </c>
      <c r="F65" t="s">
        <v>56</v>
      </c>
      <c r="G65" t="s">
        <v>15</v>
      </c>
      <c r="H65" t="s">
        <v>272</v>
      </c>
      <c r="I65" t="s">
        <v>14</v>
      </c>
      <c r="J65" t="s">
        <v>17</v>
      </c>
      <c r="K65">
        <v>87.56</v>
      </c>
      <c r="L65" s="1">
        <v>42124</v>
      </c>
      <c r="M65" t="s">
        <v>18</v>
      </c>
    </row>
    <row r="66" spans="1:13" x14ac:dyDescent="0.2">
      <c r="A66" t="s">
        <v>273</v>
      </c>
      <c r="B66" t="s">
        <v>211</v>
      </c>
      <c r="C66" t="s">
        <v>274</v>
      </c>
      <c r="E66" t="s">
        <v>71</v>
      </c>
      <c r="F66" t="s">
        <v>275</v>
      </c>
      <c r="G66" t="s">
        <v>15</v>
      </c>
      <c r="H66" t="s">
        <v>149</v>
      </c>
      <c r="I66" t="s">
        <v>14</v>
      </c>
      <c r="J66" t="s">
        <v>17</v>
      </c>
      <c r="K66">
        <v>95.45</v>
      </c>
      <c r="L66" s="1">
        <v>42046</v>
      </c>
      <c r="M66" t="s">
        <v>18</v>
      </c>
    </row>
    <row r="67" spans="1:13" x14ac:dyDescent="0.2">
      <c r="A67" t="s">
        <v>120</v>
      </c>
      <c r="B67" t="s">
        <v>121</v>
      </c>
      <c r="C67" t="s">
        <v>122</v>
      </c>
      <c r="E67" t="s">
        <v>123</v>
      </c>
      <c r="F67" t="s">
        <v>124</v>
      </c>
      <c r="G67" t="s">
        <v>15</v>
      </c>
      <c r="H67" t="s">
        <v>35</v>
      </c>
      <c r="I67" t="s">
        <v>125</v>
      </c>
      <c r="J67" t="s">
        <v>17</v>
      </c>
      <c r="K67">
        <v>70.760000000000005</v>
      </c>
      <c r="L67" s="1">
        <v>42086</v>
      </c>
      <c r="M67" t="s">
        <v>18</v>
      </c>
    </row>
    <row r="68" spans="1:13" x14ac:dyDescent="0.2">
      <c r="A68" t="s">
        <v>73</v>
      </c>
      <c r="B68" t="s">
        <v>340</v>
      </c>
      <c r="C68" t="s">
        <v>314</v>
      </c>
      <c r="E68" t="s">
        <v>123</v>
      </c>
      <c r="F68" t="s">
        <v>341</v>
      </c>
      <c r="G68" t="s">
        <v>26</v>
      </c>
      <c r="H68" t="s">
        <v>31</v>
      </c>
      <c r="I68" t="s">
        <v>14</v>
      </c>
      <c r="J68" t="s">
        <v>17</v>
      </c>
      <c r="K68">
        <v>70.760000000000005</v>
      </c>
      <c r="L68" s="1">
        <v>42086</v>
      </c>
      <c r="M68" t="s">
        <v>18</v>
      </c>
    </row>
    <row r="69" spans="1:13" x14ac:dyDescent="0.2">
      <c r="A69" t="s">
        <v>315</v>
      </c>
      <c r="B69" t="s">
        <v>316</v>
      </c>
      <c r="C69" t="s">
        <v>317</v>
      </c>
      <c r="E69" t="s">
        <v>104</v>
      </c>
      <c r="F69" t="s">
        <v>318</v>
      </c>
      <c r="G69" t="s">
        <v>15</v>
      </c>
      <c r="H69" t="s">
        <v>31</v>
      </c>
      <c r="I69" t="s">
        <v>14</v>
      </c>
      <c r="J69" t="s">
        <v>17</v>
      </c>
      <c r="K69">
        <v>73.55</v>
      </c>
      <c r="L69" s="1">
        <v>42109</v>
      </c>
      <c r="M69" t="s">
        <v>18</v>
      </c>
    </row>
    <row r="70" spans="1:13" x14ac:dyDescent="0.2">
      <c r="A70" t="s">
        <v>319</v>
      </c>
      <c r="B70" t="s">
        <v>320</v>
      </c>
      <c r="C70" t="s">
        <v>321</v>
      </c>
      <c r="D70" t="s">
        <v>158</v>
      </c>
      <c r="E70" t="s">
        <v>104</v>
      </c>
      <c r="F70" t="s">
        <v>322</v>
      </c>
      <c r="G70" t="s">
        <v>26</v>
      </c>
      <c r="H70" t="s">
        <v>16</v>
      </c>
      <c r="I70" t="s">
        <v>14</v>
      </c>
      <c r="J70" t="s">
        <v>17</v>
      </c>
      <c r="K70">
        <v>73.55</v>
      </c>
      <c r="L70" s="1">
        <v>42109</v>
      </c>
      <c r="M70" t="s">
        <v>18</v>
      </c>
    </row>
    <row r="71" spans="1:13" x14ac:dyDescent="0.2">
      <c r="A71" t="s">
        <v>101</v>
      </c>
      <c r="B71" t="s">
        <v>102</v>
      </c>
      <c r="C71" t="s">
        <v>103</v>
      </c>
      <c r="E71" t="s">
        <v>104</v>
      </c>
      <c r="F71" t="s">
        <v>105</v>
      </c>
      <c r="G71" t="s">
        <v>15</v>
      </c>
      <c r="H71" t="s">
        <v>45</v>
      </c>
      <c r="I71" t="s">
        <v>14</v>
      </c>
      <c r="J71" t="s">
        <v>17</v>
      </c>
      <c r="K71">
        <v>73.55</v>
      </c>
      <c r="L71" s="1">
        <v>42109</v>
      </c>
      <c r="M71" t="s">
        <v>18</v>
      </c>
    </row>
    <row r="72" spans="1:13" x14ac:dyDescent="0.2">
      <c r="A72" t="s">
        <v>73</v>
      </c>
      <c r="B72" t="s">
        <v>371</v>
      </c>
      <c r="C72" t="s">
        <v>372</v>
      </c>
      <c r="D72" t="s">
        <v>373</v>
      </c>
      <c r="E72" t="s">
        <v>104</v>
      </c>
      <c r="F72" t="s">
        <v>374</v>
      </c>
      <c r="G72" t="s">
        <v>15</v>
      </c>
      <c r="H72" t="s">
        <v>31</v>
      </c>
      <c r="I72" t="s">
        <v>14</v>
      </c>
      <c r="J72" t="s">
        <v>17</v>
      </c>
      <c r="K72">
        <v>73.55</v>
      </c>
      <c r="L72" s="1">
        <v>42109</v>
      </c>
      <c r="M72" t="s">
        <v>18</v>
      </c>
    </row>
    <row r="73" spans="1:13" x14ac:dyDescent="0.2">
      <c r="A73" t="s">
        <v>80</v>
      </c>
      <c r="B73" t="s">
        <v>81</v>
      </c>
      <c r="C73" t="s">
        <v>82</v>
      </c>
      <c r="D73" t="s">
        <v>83</v>
      </c>
      <c r="E73" t="s">
        <v>84</v>
      </c>
      <c r="F73" t="s">
        <v>85</v>
      </c>
      <c r="G73" t="s">
        <v>15</v>
      </c>
      <c r="H73" t="s">
        <v>86</v>
      </c>
      <c r="I73" t="s">
        <v>14</v>
      </c>
      <c r="J73" t="s">
        <v>17</v>
      </c>
      <c r="K73">
        <v>79.790000000000006</v>
      </c>
      <c r="L73" s="1">
        <v>42249</v>
      </c>
      <c r="M73" t="s">
        <v>18</v>
      </c>
    </row>
    <row r="74" spans="1:13" x14ac:dyDescent="0.2">
      <c r="A74" t="s">
        <v>207</v>
      </c>
      <c r="B74" t="s">
        <v>208</v>
      </c>
      <c r="C74" t="s">
        <v>209</v>
      </c>
      <c r="E74" t="s">
        <v>33</v>
      </c>
      <c r="F74" t="s">
        <v>210</v>
      </c>
      <c r="G74" t="s">
        <v>15</v>
      </c>
      <c r="H74" t="s">
        <v>31</v>
      </c>
      <c r="I74" t="s">
        <v>14</v>
      </c>
      <c r="J74" t="s">
        <v>17</v>
      </c>
      <c r="K74">
        <v>71.95</v>
      </c>
      <c r="L74" s="1">
        <v>42089</v>
      </c>
      <c r="M74" t="s">
        <v>18</v>
      </c>
    </row>
    <row r="75" spans="1:13" x14ac:dyDescent="0.2">
      <c r="A75" t="s">
        <v>106</v>
      </c>
      <c r="B75" t="s">
        <v>385</v>
      </c>
      <c r="C75" t="s">
        <v>386</v>
      </c>
      <c r="E75" t="s">
        <v>387</v>
      </c>
      <c r="F75" t="s">
        <v>388</v>
      </c>
      <c r="G75" t="s">
        <v>15</v>
      </c>
      <c r="H75" t="s">
        <v>27</v>
      </c>
      <c r="I75" t="s">
        <v>14</v>
      </c>
      <c r="J75" t="s">
        <v>17</v>
      </c>
      <c r="K75">
        <v>69.66</v>
      </c>
      <c r="L75" s="1">
        <v>42200</v>
      </c>
      <c r="M75" t="s">
        <v>18</v>
      </c>
    </row>
    <row r="76" spans="1:13" x14ac:dyDescent="0.2">
      <c r="A76" t="s">
        <v>99</v>
      </c>
      <c r="B76" t="s">
        <v>100</v>
      </c>
      <c r="C76" t="s">
        <v>88</v>
      </c>
      <c r="D76" t="s">
        <v>89</v>
      </c>
      <c r="E76" t="s">
        <v>90</v>
      </c>
      <c r="F76" t="s">
        <v>91</v>
      </c>
      <c r="G76" t="s">
        <v>15</v>
      </c>
      <c r="H76" t="s">
        <v>45</v>
      </c>
      <c r="I76" t="s">
        <v>14</v>
      </c>
      <c r="J76" t="s">
        <v>17</v>
      </c>
      <c r="K76">
        <v>84.24</v>
      </c>
      <c r="L76" s="1">
        <v>42081</v>
      </c>
      <c r="M76" t="s">
        <v>18</v>
      </c>
    </row>
    <row r="77" spans="1:13" x14ac:dyDescent="0.2">
      <c r="A77" t="s">
        <v>99</v>
      </c>
      <c r="B77" t="s">
        <v>100</v>
      </c>
      <c r="C77" t="s">
        <v>88</v>
      </c>
      <c r="D77" t="s">
        <v>89</v>
      </c>
      <c r="E77" t="s">
        <v>90</v>
      </c>
      <c r="F77" t="s">
        <v>91</v>
      </c>
      <c r="G77" t="s">
        <v>15</v>
      </c>
      <c r="H77" t="s">
        <v>45</v>
      </c>
      <c r="I77" t="s">
        <v>14</v>
      </c>
      <c r="J77" t="s">
        <v>17</v>
      </c>
      <c r="K77">
        <v>99.95</v>
      </c>
      <c r="L77" s="1">
        <v>42242</v>
      </c>
      <c r="M77" t="s">
        <v>18</v>
      </c>
    </row>
    <row r="78" spans="1:13" x14ac:dyDescent="0.2">
      <c r="A78" t="s">
        <v>328</v>
      </c>
      <c r="B78" t="s">
        <v>329</v>
      </c>
      <c r="C78" t="s">
        <v>330</v>
      </c>
      <c r="E78" t="s">
        <v>142</v>
      </c>
      <c r="F78" t="s">
        <v>331</v>
      </c>
      <c r="G78" t="s">
        <v>15</v>
      </c>
      <c r="H78" t="s">
        <v>27</v>
      </c>
      <c r="I78" t="s">
        <v>14</v>
      </c>
      <c r="J78" t="s">
        <v>17</v>
      </c>
      <c r="K78">
        <v>84.24</v>
      </c>
      <c r="L78" s="1">
        <v>42081</v>
      </c>
      <c r="M78" t="s">
        <v>18</v>
      </c>
    </row>
    <row r="79" spans="1:13" x14ac:dyDescent="0.2">
      <c r="A79" t="s">
        <v>276</v>
      </c>
      <c r="B79" t="s">
        <v>277</v>
      </c>
      <c r="C79" t="s">
        <v>278</v>
      </c>
      <c r="E79" t="s">
        <v>279</v>
      </c>
      <c r="F79" t="s">
        <v>280</v>
      </c>
      <c r="G79" t="s">
        <v>15</v>
      </c>
      <c r="H79" t="s">
        <v>31</v>
      </c>
      <c r="I79" t="s">
        <v>14</v>
      </c>
      <c r="J79" t="s">
        <v>17</v>
      </c>
      <c r="K79">
        <v>88.03</v>
      </c>
      <c r="L79" s="1">
        <v>42058</v>
      </c>
      <c r="M79" t="s">
        <v>18</v>
      </c>
    </row>
    <row r="80" spans="1:13" x14ac:dyDescent="0.2">
      <c r="A80" t="s">
        <v>201</v>
      </c>
      <c r="B80" t="s">
        <v>202</v>
      </c>
      <c r="C80" t="s">
        <v>203</v>
      </c>
      <c r="D80" t="s">
        <v>204</v>
      </c>
      <c r="E80" t="s">
        <v>205</v>
      </c>
      <c r="F80" t="s">
        <v>206</v>
      </c>
      <c r="G80" t="s">
        <v>15</v>
      </c>
      <c r="H80" t="s">
        <v>19</v>
      </c>
      <c r="I80" t="s">
        <v>14</v>
      </c>
      <c r="J80" t="s">
        <v>17</v>
      </c>
      <c r="K80">
        <v>70.040000000000006</v>
      </c>
      <c r="L80" s="1">
        <v>42095</v>
      </c>
      <c r="M80" t="s">
        <v>18</v>
      </c>
    </row>
    <row r="81" spans="1:13" x14ac:dyDescent="0.2">
      <c r="A81" t="s">
        <v>323</v>
      </c>
      <c r="B81" t="s">
        <v>324</v>
      </c>
      <c r="C81" t="s">
        <v>60</v>
      </c>
      <c r="D81" t="s">
        <v>325</v>
      </c>
      <c r="E81" t="s">
        <v>34</v>
      </c>
      <c r="F81" t="s">
        <v>61</v>
      </c>
      <c r="G81" t="s">
        <v>15</v>
      </c>
      <c r="H81" t="s">
        <v>326</v>
      </c>
      <c r="I81" t="s">
        <v>14</v>
      </c>
      <c r="J81" t="s">
        <v>17</v>
      </c>
      <c r="K81">
        <v>75.72</v>
      </c>
      <c r="L81" s="1">
        <v>42143</v>
      </c>
      <c r="M81" t="s">
        <v>18</v>
      </c>
    </row>
    <row r="82" spans="1:13" x14ac:dyDescent="0.2">
      <c r="A82" t="s">
        <v>389</v>
      </c>
      <c r="B82" t="s">
        <v>138</v>
      </c>
      <c r="C82" t="s">
        <v>390</v>
      </c>
      <c r="E82" t="s">
        <v>391</v>
      </c>
      <c r="F82" t="s">
        <v>392</v>
      </c>
      <c r="G82" t="s">
        <v>15</v>
      </c>
      <c r="H82" t="s">
        <v>393</v>
      </c>
      <c r="I82" t="s">
        <v>14</v>
      </c>
      <c r="J82" t="s">
        <v>17</v>
      </c>
      <c r="K82">
        <v>79.790000000000006</v>
      </c>
      <c r="L82" s="1">
        <v>42249</v>
      </c>
      <c r="M82" t="s">
        <v>18</v>
      </c>
    </row>
    <row r="83" spans="1:13" x14ac:dyDescent="0.2">
      <c r="A83" t="s">
        <v>240</v>
      </c>
      <c r="B83" t="s">
        <v>241</v>
      </c>
      <c r="C83" t="s">
        <v>242</v>
      </c>
      <c r="D83">
        <v>304</v>
      </c>
      <c r="E83" t="s">
        <v>243</v>
      </c>
      <c r="F83" t="s">
        <v>244</v>
      </c>
      <c r="G83" t="s">
        <v>15</v>
      </c>
      <c r="H83" t="s">
        <v>27</v>
      </c>
      <c r="I83" t="s">
        <v>14</v>
      </c>
      <c r="J83" t="s">
        <v>17</v>
      </c>
      <c r="K83">
        <v>70.040000000000006</v>
      </c>
      <c r="L83" s="1">
        <v>42095</v>
      </c>
      <c r="M83" t="s">
        <v>18</v>
      </c>
    </row>
    <row r="84" spans="1:13" x14ac:dyDescent="0.2">
      <c r="A84" t="s">
        <v>50</v>
      </c>
      <c r="B84" t="s">
        <v>116</v>
      </c>
      <c r="C84" t="s">
        <v>117</v>
      </c>
      <c r="E84" t="s">
        <v>118</v>
      </c>
      <c r="F84" t="s">
        <v>119</v>
      </c>
      <c r="G84" t="s">
        <v>15</v>
      </c>
      <c r="H84" t="s">
        <v>27</v>
      </c>
      <c r="I84" t="s">
        <v>14</v>
      </c>
      <c r="J84" t="s">
        <v>17</v>
      </c>
      <c r="K84">
        <v>84.24</v>
      </c>
      <c r="L84" s="1">
        <v>42081</v>
      </c>
      <c r="M84" t="s">
        <v>18</v>
      </c>
    </row>
    <row r="85" spans="1:13" x14ac:dyDescent="0.2">
      <c r="A85" t="s">
        <v>50</v>
      </c>
      <c r="B85" t="s">
        <v>116</v>
      </c>
      <c r="C85" t="s">
        <v>117</v>
      </c>
      <c r="E85" t="s">
        <v>118</v>
      </c>
      <c r="F85" t="s">
        <v>119</v>
      </c>
      <c r="G85" t="s">
        <v>15</v>
      </c>
      <c r="H85" t="s">
        <v>27</v>
      </c>
      <c r="I85" t="s">
        <v>14</v>
      </c>
      <c r="J85" t="s">
        <v>17</v>
      </c>
      <c r="K85">
        <v>99.95</v>
      </c>
      <c r="L85" s="1">
        <v>42242</v>
      </c>
      <c r="M85" t="s">
        <v>18</v>
      </c>
    </row>
  </sheetData>
  <sortState ref="A2:M85">
    <sortCondition ref="E2:E85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Questions 2</vt:lpstr>
      <vt:lpstr>Data_2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2017-03-06T22:59:41Z</dcterms:created>
  <dcterms:modified xsi:type="dcterms:W3CDTF">2017-03-11T13:59:12Z</dcterms:modified>
</cp:coreProperties>
</file>