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_000\Documents\CS 105\Week9\"/>
    </mc:Choice>
  </mc:AlternateContent>
  <bookViews>
    <workbookView xWindow="2130" yWindow="120" windowWidth="23250" windowHeight="12525" activeTab="2"/>
  </bookViews>
  <sheets>
    <sheet name="Sheet3" sheetId="3" r:id="rId1"/>
    <sheet name="Sheet4" sheetId="4" r:id="rId2"/>
    <sheet name="Sheet1" sheetId="1" r:id="rId3"/>
    <sheet name="Sheet2" sheetId="2" r:id="rId4"/>
  </sheets>
  <definedNames>
    <definedName name="attacks">Sheet1!$E$3:$E$128</definedName>
    <definedName name="deaths">Sheet1!$F$3:$F$128</definedName>
    <definedName name="feeling">Sheet2!$C$4</definedName>
    <definedName name="states">Sheet1!$D$3:$D$128</definedName>
    <definedName name="years">Sheet1!$C$3:$C$128</definedName>
  </definedNames>
  <calcPr calcId="152511" concurrentCalc="0"/>
</workbook>
</file>

<file path=xl/calcChain.xml><?xml version="1.0" encoding="utf-8"?>
<calcChain xmlns="http://schemas.openxmlformats.org/spreadsheetml/2006/main">
  <c r="I13" i="1" l="1"/>
  <c r="C8" i="2"/>
  <c r="G4" i="3"/>
  <c r="F4" i="3"/>
  <c r="G9" i="3"/>
  <c r="G5" i="3"/>
  <c r="G6" i="3"/>
  <c r="G7" i="3"/>
  <c r="G8" i="3"/>
  <c r="F5" i="3"/>
  <c r="F6" i="3"/>
  <c r="F7" i="3"/>
  <c r="F8" i="3"/>
  <c r="I17" i="1"/>
  <c r="K10" i="1"/>
  <c r="K8" i="1"/>
  <c r="I5" i="1"/>
  <c r="I4" i="1"/>
  <c r="I3" i="1"/>
  <c r="D5" i="4"/>
  <c r="E5" i="4"/>
  <c r="F5" i="4"/>
  <c r="G5" i="4"/>
  <c r="H5" i="4"/>
  <c r="I5" i="4"/>
  <c r="J5" i="4"/>
  <c r="E6" i="4"/>
  <c r="F6" i="4"/>
  <c r="G6" i="4"/>
  <c r="H6" i="4"/>
  <c r="I6" i="4"/>
  <c r="J6" i="4"/>
  <c r="E7" i="4"/>
  <c r="F7" i="4"/>
  <c r="G7" i="4"/>
  <c r="H7" i="4"/>
  <c r="I7" i="4"/>
  <c r="J7" i="4"/>
  <c r="E8" i="4"/>
  <c r="F8" i="4"/>
  <c r="G8" i="4"/>
  <c r="H8" i="4"/>
  <c r="I8" i="4"/>
  <c r="J8" i="4"/>
  <c r="E9" i="4"/>
  <c r="F9" i="4"/>
  <c r="G9" i="4"/>
  <c r="H9" i="4"/>
  <c r="I9" i="4"/>
  <c r="J9" i="4"/>
  <c r="E10" i="4"/>
  <c r="F10" i="4"/>
  <c r="G10" i="4"/>
  <c r="H10" i="4"/>
  <c r="I10" i="4"/>
  <c r="J10" i="4"/>
  <c r="D6" i="4"/>
  <c r="D7" i="4"/>
  <c r="D8" i="4"/>
  <c r="D9" i="4"/>
  <c r="D10" i="4"/>
  <c r="E4" i="2"/>
  <c r="L19" i="1"/>
</calcChain>
</file>

<file path=xl/sharedStrings.xml><?xml version="1.0" encoding="utf-8"?>
<sst xmlns="http://schemas.openxmlformats.org/spreadsheetml/2006/main" count="166" uniqueCount="41">
  <si>
    <t>FL</t>
  </si>
  <si>
    <t>HI</t>
  </si>
  <si>
    <t>SC</t>
  </si>
  <si>
    <t>CA</t>
  </si>
  <si>
    <t>NC</t>
  </si>
  <si>
    <t>TX</t>
  </si>
  <si>
    <t>OR</t>
  </si>
  <si>
    <t>AL</t>
  </si>
  <si>
    <t>GA</t>
  </si>
  <si>
    <t>Attacks</t>
  </si>
  <si>
    <t>Fatalities</t>
  </si>
  <si>
    <t>State</t>
  </si>
  <si>
    <t>Year</t>
  </si>
  <si>
    <t xml:space="preserve">Years with </t>
  </si>
  <si>
    <t xml:space="preserve">attacks in </t>
  </si>
  <si>
    <t>deaths in</t>
  </si>
  <si>
    <t>&lt;10</t>
  </si>
  <si>
    <t>Average fatalities per year in:</t>
  </si>
  <si>
    <t>Average attacks per year in:</t>
  </si>
  <si>
    <t>Deaths in FL occurred after 2010</t>
  </si>
  <si>
    <t>Safe?</t>
  </si>
  <si>
    <t>I'm feeling</t>
  </si>
  <si>
    <t>Time of day</t>
  </si>
  <si>
    <t>Item</t>
  </si>
  <si>
    <t>Category</t>
  </si>
  <si>
    <t>Price</t>
  </si>
  <si>
    <t>OV Milk 64oz</t>
  </si>
  <si>
    <t>Grocery</t>
  </si>
  <si>
    <t>Florida's Natural OJ</t>
  </si>
  <si>
    <t>Stonyfield Yogurt Pl</t>
  </si>
  <si>
    <t xml:space="preserve">Tide 120oz Spring </t>
  </si>
  <si>
    <t>Household</t>
  </si>
  <si>
    <t>Vermont Bread</t>
  </si>
  <si>
    <t>Tax</t>
  </si>
  <si>
    <t>Total</t>
  </si>
  <si>
    <t>The tax rate is:</t>
  </si>
  <si>
    <t>&gt;5</t>
  </si>
  <si>
    <t>hungry</t>
  </si>
  <si>
    <t>Total attacks</t>
  </si>
  <si>
    <t>Total fatalities</t>
  </si>
  <si>
    <t>Survive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</si>
</sst>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3" fillId="0" borderId="0" xfId="0" applyFont="1"/>
    <xf numFmtId="0" fontId="3" fillId="0" borderId="11" xfId="0" applyFont="1" applyBorder="1"/>
    <xf numFmtId="0" fontId="4" fillId="2" borderId="10" xfId="0" applyFont="1" applyFill="1" applyBorder="1"/>
    <xf numFmtId="0" fontId="3" fillId="2" borderId="1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3" borderId="12" xfId="0" applyFont="1" applyFill="1" applyBorder="1"/>
    <xf numFmtId="0" fontId="2" fillId="3" borderId="0" xfId="0" applyFont="1" applyFill="1" applyBorder="1"/>
    <xf numFmtId="2" fontId="2" fillId="3" borderId="0" xfId="0" applyNumberFormat="1" applyFont="1" applyFill="1" applyBorder="1"/>
    <xf numFmtId="0" fontId="0" fillId="2" borderId="12" xfId="0" applyFill="1" applyBorder="1"/>
    <xf numFmtId="44" fontId="2" fillId="3" borderId="0" xfId="2" applyFont="1" applyFill="1" applyBorder="1"/>
    <xf numFmtId="0" fontId="0" fillId="0" borderId="13" xfId="0" applyBorder="1"/>
    <xf numFmtId="0" fontId="0" fillId="2" borderId="7" xfId="0" applyFill="1" applyBorder="1"/>
    <xf numFmtId="0" fontId="0" fillId="2" borderId="8" xfId="0" applyFill="1" applyBorder="1"/>
    <xf numFmtId="44" fontId="0" fillId="2" borderId="8" xfId="2" applyFont="1" applyFill="1" applyBorder="1"/>
    <xf numFmtId="0" fontId="0" fillId="0" borderId="8" xfId="0" applyBorder="1"/>
    <xf numFmtId="0" fontId="0" fillId="0" borderId="9" xfId="0" applyBorder="1"/>
    <xf numFmtId="0" fontId="2" fillId="3" borderId="1" xfId="0" applyFont="1" applyFill="1" applyBorder="1"/>
    <xf numFmtId="9" fontId="0" fillId="0" borderId="3" xfId="0" applyNumberFormat="1" applyBorder="1"/>
    <xf numFmtId="44" fontId="0" fillId="3" borderId="0" xfId="0" applyNumberFormat="1" applyFill="1" applyBorder="1"/>
    <xf numFmtId="44" fontId="0" fillId="2" borderId="13" xfId="0" applyNumberFormat="1" applyFill="1" applyBorder="1"/>
    <xf numFmtId="0" fontId="0" fillId="2" borderId="4" xfId="0" applyFill="1" applyBorder="1"/>
    <xf numFmtId="9" fontId="0" fillId="2" borderId="5" xfId="0" applyNumberFormat="1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4" fontId="0" fillId="2" borderId="9" xfId="0" applyNumberFormat="1" applyFill="1" applyBorder="1"/>
    <xf numFmtId="22" fontId="3" fillId="0" borderId="11" xfId="0" applyNumberFormat="1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1"/>
  <sheetViews>
    <sheetView workbookViewId="0">
      <selection activeCell="G5" sqref="G5"/>
    </sheetView>
  </sheetViews>
  <sheetFormatPr defaultRowHeight="15" x14ac:dyDescent="0.25"/>
  <cols>
    <col min="3" max="3" width="26.28515625" customWidth="1"/>
    <col min="4" max="4" width="9.140625" customWidth="1"/>
  </cols>
  <sheetData>
    <row r="2" spans="3:7" thickBot="1" x14ac:dyDescent="0.35"/>
    <row r="3" spans="3:7" ht="14.45" x14ac:dyDescent="0.3">
      <c r="C3" s="16" t="s">
        <v>23</v>
      </c>
      <c r="D3" s="17" t="s">
        <v>24</v>
      </c>
      <c r="E3" s="17" t="s">
        <v>25</v>
      </c>
      <c r="F3" s="17" t="s">
        <v>33</v>
      </c>
      <c r="G3" s="18" t="s">
        <v>34</v>
      </c>
    </row>
    <row r="4" spans="3:7" ht="14.45" x14ac:dyDescent="0.3">
      <c r="C4" s="19" t="s">
        <v>26</v>
      </c>
      <c r="D4" s="20" t="s">
        <v>27</v>
      </c>
      <c r="E4" s="23">
        <v>4.3899999999999997</v>
      </c>
      <c r="F4" s="32">
        <f>E4*$D$11</f>
        <v>0.39509999999999995</v>
      </c>
      <c r="G4" s="33">
        <f>E4+F4</f>
        <v>4.7850999999999999</v>
      </c>
    </row>
    <row r="5" spans="3:7" ht="14.45" x14ac:dyDescent="0.3">
      <c r="C5" s="19" t="s">
        <v>28</v>
      </c>
      <c r="D5" s="20" t="s">
        <v>27</v>
      </c>
      <c r="E5" s="23">
        <v>2.98</v>
      </c>
      <c r="F5" s="32">
        <f t="shared" ref="F5:F8" si="0">E5*$D$11</f>
        <v>0.26819999999999999</v>
      </c>
      <c r="G5" s="33">
        <f t="shared" ref="G5:G8" si="1">E5+F5</f>
        <v>3.2481999999999998</v>
      </c>
    </row>
    <row r="6" spans="3:7" ht="14.45" x14ac:dyDescent="0.3">
      <c r="C6" s="19" t="s">
        <v>29</v>
      </c>
      <c r="D6" s="20" t="s">
        <v>27</v>
      </c>
      <c r="E6" s="23">
        <v>5.25</v>
      </c>
      <c r="F6" s="32">
        <f t="shared" si="0"/>
        <v>0.47249999999999998</v>
      </c>
      <c r="G6" s="33">
        <f t="shared" si="1"/>
        <v>5.7225000000000001</v>
      </c>
    </row>
    <row r="7" spans="3:7" ht="14.45" x14ac:dyDescent="0.3">
      <c r="C7" s="19" t="s">
        <v>30</v>
      </c>
      <c r="D7" s="21" t="s">
        <v>31</v>
      </c>
      <c r="E7" s="23">
        <v>14.97</v>
      </c>
      <c r="F7" s="32">
        <f t="shared" si="0"/>
        <v>1.3472999999999999</v>
      </c>
      <c r="G7" s="33">
        <f t="shared" si="1"/>
        <v>16.317299999999999</v>
      </c>
    </row>
    <row r="8" spans="3:7" ht="14.45" x14ac:dyDescent="0.3">
      <c r="C8" s="19" t="s">
        <v>32</v>
      </c>
      <c r="D8" s="21" t="s">
        <v>27</v>
      </c>
      <c r="E8" s="23">
        <v>2.5499999999999998</v>
      </c>
      <c r="F8" s="32">
        <f t="shared" si="0"/>
        <v>0.22949999999999998</v>
      </c>
      <c r="G8" s="33">
        <f t="shared" si="1"/>
        <v>2.7794999999999996</v>
      </c>
    </row>
    <row r="9" spans="3:7" thickBot="1" x14ac:dyDescent="0.35">
      <c r="C9" s="25"/>
      <c r="D9" s="26"/>
      <c r="E9" s="27"/>
      <c r="F9" s="26"/>
      <c r="G9" s="43">
        <f>SUM(G4:G7)</f>
        <v>30.0731</v>
      </c>
    </row>
    <row r="10" spans="3:7" thickBot="1" x14ac:dyDescent="0.35"/>
    <row r="11" spans="3:7" thickBot="1" x14ac:dyDescent="0.35">
      <c r="C11" s="30" t="s">
        <v>35</v>
      </c>
      <c r="D11" s="31">
        <v>0.09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1"/>
  <sheetViews>
    <sheetView topLeftCell="A2" workbookViewId="0">
      <selection activeCell="D6" sqref="D6"/>
    </sheetView>
  </sheetViews>
  <sheetFormatPr defaultRowHeight="15" x14ac:dyDescent="0.25"/>
  <sheetData>
    <row r="3" spans="3:11" thickBot="1" x14ac:dyDescent="0.35"/>
    <row r="4" spans="3:11" ht="14.45" x14ac:dyDescent="0.3">
      <c r="C4" s="34"/>
      <c r="D4" s="35">
        <v>0.01</v>
      </c>
      <c r="E4" s="35">
        <v>0.02</v>
      </c>
      <c r="F4" s="35">
        <v>0.03</v>
      </c>
      <c r="G4" s="35">
        <v>0.04</v>
      </c>
      <c r="H4" s="35">
        <v>0.05</v>
      </c>
      <c r="I4" s="35">
        <v>0.06</v>
      </c>
      <c r="J4" s="35">
        <v>7.0000000000000007E-2</v>
      </c>
      <c r="K4" s="36"/>
    </row>
    <row r="5" spans="3:11" ht="14.45" x14ac:dyDescent="0.3">
      <c r="C5" s="22">
        <v>1000</v>
      </c>
      <c r="D5" s="2">
        <f>$C5*D$4</f>
        <v>10</v>
      </c>
      <c r="E5" s="2">
        <f t="shared" ref="E5:J5" si="0">$C5*E$4</f>
        <v>20</v>
      </c>
      <c r="F5" s="2">
        <f t="shared" si="0"/>
        <v>30</v>
      </c>
      <c r="G5" s="2">
        <f t="shared" si="0"/>
        <v>40</v>
      </c>
      <c r="H5" s="2">
        <f t="shared" si="0"/>
        <v>50</v>
      </c>
      <c r="I5" s="2">
        <f t="shared" si="0"/>
        <v>60</v>
      </c>
      <c r="J5" s="2">
        <f t="shared" si="0"/>
        <v>70</v>
      </c>
      <c r="K5" s="24"/>
    </row>
    <row r="6" spans="3:11" ht="14.45" x14ac:dyDescent="0.3">
      <c r="C6" s="22">
        <v>2000</v>
      </c>
      <c r="D6" s="2">
        <f t="shared" ref="D6:J10" si="1">$C6*D$4</f>
        <v>20</v>
      </c>
      <c r="E6" s="2">
        <f t="shared" si="1"/>
        <v>40</v>
      </c>
      <c r="F6" s="2">
        <f t="shared" si="1"/>
        <v>60</v>
      </c>
      <c r="G6" s="2">
        <f t="shared" si="1"/>
        <v>80</v>
      </c>
      <c r="H6" s="2">
        <f t="shared" si="1"/>
        <v>100</v>
      </c>
      <c r="I6" s="2">
        <f t="shared" si="1"/>
        <v>120</v>
      </c>
      <c r="J6" s="2">
        <f t="shared" si="1"/>
        <v>140</v>
      </c>
      <c r="K6" s="24"/>
    </row>
    <row r="7" spans="3:11" ht="14.45" x14ac:dyDescent="0.3">
      <c r="C7" s="22">
        <v>3000</v>
      </c>
      <c r="D7" s="2">
        <f t="shared" si="1"/>
        <v>30</v>
      </c>
      <c r="E7" s="2">
        <f t="shared" si="1"/>
        <v>60</v>
      </c>
      <c r="F7" s="2">
        <f t="shared" si="1"/>
        <v>90</v>
      </c>
      <c r="G7" s="2">
        <f t="shared" si="1"/>
        <v>120</v>
      </c>
      <c r="H7" s="2">
        <f t="shared" si="1"/>
        <v>150</v>
      </c>
      <c r="I7" s="2">
        <f t="shared" si="1"/>
        <v>180</v>
      </c>
      <c r="J7" s="2">
        <f t="shared" si="1"/>
        <v>210.00000000000003</v>
      </c>
      <c r="K7" s="24"/>
    </row>
    <row r="8" spans="3:11" ht="14.45" x14ac:dyDescent="0.3">
      <c r="C8" s="22">
        <v>4000</v>
      </c>
      <c r="D8" s="2">
        <f t="shared" si="1"/>
        <v>40</v>
      </c>
      <c r="E8" s="2">
        <f t="shared" si="1"/>
        <v>80</v>
      </c>
      <c r="F8" s="2">
        <f t="shared" si="1"/>
        <v>120</v>
      </c>
      <c r="G8" s="2">
        <f t="shared" si="1"/>
        <v>160</v>
      </c>
      <c r="H8" s="2">
        <f t="shared" si="1"/>
        <v>200</v>
      </c>
      <c r="I8" s="2">
        <f t="shared" si="1"/>
        <v>240</v>
      </c>
      <c r="J8" s="2">
        <f t="shared" si="1"/>
        <v>280</v>
      </c>
      <c r="K8" s="24"/>
    </row>
    <row r="9" spans="3:11" ht="14.45" x14ac:dyDescent="0.3">
      <c r="C9" s="22">
        <v>5000</v>
      </c>
      <c r="D9" s="2">
        <f t="shared" si="1"/>
        <v>50</v>
      </c>
      <c r="E9" s="2">
        <f t="shared" si="1"/>
        <v>100</v>
      </c>
      <c r="F9" s="2">
        <f t="shared" si="1"/>
        <v>150</v>
      </c>
      <c r="G9" s="2">
        <f t="shared" si="1"/>
        <v>200</v>
      </c>
      <c r="H9" s="2">
        <f t="shared" si="1"/>
        <v>250</v>
      </c>
      <c r="I9" s="2">
        <f t="shared" si="1"/>
        <v>300</v>
      </c>
      <c r="J9" s="2">
        <f t="shared" si="1"/>
        <v>350.00000000000006</v>
      </c>
      <c r="K9" s="24"/>
    </row>
    <row r="10" spans="3:11" ht="14.45" x14ac:dyDescent="0.3">
      <c r="C10" s="22">
        <v>6000</v>
      </c>
      <c r="D10" s="2">
        <f t="shared" si="1"/>
        <v>60</v>
      </c>
      <c r="E10" s="2">
        <f t="shared" si="1"/>
        <v>120</v>
      </c>
      <c r="F10" s="2">
        <f t="shared" si="1"/>
        <v>180</v>
      </c>
      <c r="G10" s="2">
        <f t="shared" si="1"/>
        <v>240</v>
      </c>
      <c r="H10" s="2">
        <f t="shared" si="1"/>
        <v>300</v>
      </c>
      <c r="I10" s="2">
        <f t="shared" si="1"/>
        <v>360</v>
      </c>
      <c r="J10" s="2">
        <f t="shared" si="1"/>
        <v>420.00000000000006</v>
      </c>
      <c r="K10" s="24"/>
    </row>
    <row r="11" spans="3:11" thickBot="1" x14ac:dyDescent="0.35">
      <c r="C11" s="25"/>
      <c r="D11" s="28"/>
      <c r="E11" s="28"/>
      <c r="F11" s="28"/>
      <c r="G11" s="28"/>
      <c r="H11" s="28"/>
      <c r="I11" s="28"/>
      <c r="J11" s="28"/>
      <c r="K11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8"/>
  <sheetViews>
    <sheetView tabSelected="1" topLeftCell="C1" workbookViewId="0">
      <selection activeCell="I14" sqref="I14"/>
    </sheetView>
  </sheetViews>
  <sheetFormatPr defaultRowHeight="15" x14ac:dyDescent="0.25"/>
  <cols>
    <col min="1" max="2" width="8.85546875" hidden="1" customWidth="1"/>
    <col min="7" max="7" width="20.42578125" customWidth="1"/>
    <col min="8" max="8" width="25.7109375" customWidth="1"/>
    <col min="9" max="9" width="29.28515625" customWidth="1"/>
    <col min="10" max="10" width="26.7109375" customWidth="1"/>
    <col min="11" max="11" width="11.5703125" bestFit="1" customWidth="1"/>
    <col min="12" max="12" width="28.85546875" customWidth="1"/>
  </cols>
  <sheetData>
    <row r="2" spans="3:12" thickBot="1" x14ac:dyDescent="0.35">
      <c r="C2" t="s">
        <v>12</v>
      </c>
      <c r="D2" t="s">
        <v>11</v>
      </c>
      <c r="E2" t="s">
        <v>9</v>
      </c>
      <c r="F2" t="s">
        <v>10</v>
      </c>
      <c r="G2" t="s">
        <v>20</v>
      </c>
    </row>
    <row r="3" spans="3:12" ht="15" customHeight="1" x14ac:dyDescent="0.25">
      <c r="C3" s="1">
        <v>2001</v>
      </c>
      <c r="D3" s="2" t="s">
        <v>0</v>
      </c>
      <c r="E3" s="1">
        <v>34</v>
      </c>
      <c r="F3" s="1">
        <v>1</v>
      </c>
      <c r="H3" t="s">
        <v>38</v>
      </c>
      <c r="I3" s="37">
        <f>SUM(attacks)</f>
        <v>560</v>
      </c>
      <c r="J3" s="10"/>
    </row>
    <row r="4" spans="3:12" x14ac:dyDescent="0.25">
      <c r="C4" s="1">
        <v>2001</v>
      </c>
      <c r="D4" s="2" t="s">
        <v>1</v>
      </c>
      <c r="E4" s="1">
        <v>3</v>
      </c>
      <c r="F4" s="1">
        <v>0</v>
      </c>
      <c r="H4" t="s">
        <v>39</v>
      </c>
      <c r="I4" s="38">
        <f>SUM(deaths)</f>
        <v>11</v>
      </c>
      <c r="J4" s="10"/>
    </row>
    <row r="5" spans="3:12" ht="15.75" thickBot="1" x14ac:dyDescent="0.3">
      <c r="C5" s="1">
        <v>2001</v>
      </c>
      <c r="D5" s="2" t="s">
        <v>2</v>
      </c>
      <c r="E5" s="1">
        <v>5</v>
      </c>
      <c r="F5" s="1">
        <v>0</v>
      </c>
      <c r="H5" s="1" t="s">
        <v>40</v>
      </c>
      <c r="I5" s="39">
        <f>COUNTIFS(deaths,0)/COUNT(deaths)</f>
        <v>0.91269841269841268</v>
      </c>
      <c r="J5" s="11"/>
    </row>
    <row r="6" spans="3:12" ht="14.45" x14ac:dyDescent="0.3">
      <c r="C6" s="1">
        <v>2001</v>
      </c>
      <c r="D6" s="2" t="s">
        <v>3</v>
      </c>
      <c r="E6" s="1">
        <v>1</v>
      </c>
      <c r="F6" s="1">
        <v>0</v>
      </c>
      <c r="H6" s="1"/>
      <c r="I6" s="1"/>
      <c r="J6" s="2"/>
    </row>
    <row r="7" spans="3:12" thickBot="1" x14ac:dyDescent="0.35">
      <c r="C7" s="1">
        <v>2001</v>
      </c>
      <c r="D7" s="2" t="s">
        <v>4</v>
      </c>
      <c r="E7" s="1">
        <v>3</v>
      </c>
      <c r="F7" s="1">
        <v>1</v>
      </c>
      <c r="H7" s="1"/>
      <c r="I7" s="1"/>
      <c r="J7" s="2"/>
    </row>
    <row r="8" spans="3:12" ht="15.75" thickBot="1" x14ac:dyDescent="0.3">
      <c r="C8" s="1">
        <v>2001</v>
      </c>
      <c r="D8" s="2" t="s">
        <v>5</v>
      </c>
      <c r="E8" s="1">
        <v>2</v>
      </c>
      <c r="F8" s="1">
        <v>0</v>
      </c>
      <c r="H8" s="1"/>
      <c r="I8" s="4" t="s">
        <v>18</v>
      </c>
      <c r="J8" s="3" t="s">
        <v>0</v>
      </c>
      <c r="K8" s="5">
        <f>SUMIFS(attacks, states,J8)/14</f>
        <v>23.071428571428573</v>
      </c>
    </row>
    <row r="9" spans="3:12" thickBot="1" x14ac:dyDescent="0.35">
      <c r="C9" s="1">
        <v>2001</v>
      </c>
      <c r="D9" s="2" t="s">
        <v>6</v>
      </c>
      <c r="E9" s="1">
        <v>0</v>
      </c>
      <c r="F9" s="1">
        <v>0</v>
      </c>
      <c r="H9" s="1"/>
      <c r="I9" s="1"/>
      <c r="J9" s="2"/>
    </row>
    <row r="10" spans="3:12" ht="13.9" customHeight="1" thickBot="1" x14ac:dyDescent="0.35">
      <c r="C10" s="1">
        <v>2001</v>
      </c>
      <c r="D10" s="2" t="s">
        <v>7</v>
      </c>
      <c r="E10" s="1">
        <v>1</v>
      </c>
      <c r="F10" s="1">
        <v>0</v>
      </c>
      <c r="I10" s="4" t="s">
        <v>17</v>
      </c>
      <c r="J10" s="3" t="s">
        <v>1</v>
      </c>
      <c r="K10" s="5">
        <f>SUMIFS(deaths,states,J10)/14</f>
        <v>0.14285714285714285</v>
      </c>
    </row>
    <row r="11" spans="3:12" thickBot="1" x14ac:dyDescent="0.35">
      <c r="C11" s="1">
        <v>2001</v>
      </c>
      <c r="D11" s="2" t="s">
        <v>8</v>
      </c>
      <c r="E11" s="1">
        <v>1</v>
      </c>
      <c r="F11" s="1">
        <v>0</v>
      </c>
      <c r="H11" s="1"/>
      <c r="I11" s="1"/>
      <c r="J11" s="2"/>
    </row>
    <row r="12" spans="3:12" ht="14.45" x14ac:dyDescent="0.3">
      <c r="C12" s="1">
        <v>2002</v>
      </c>
      <c r="D12" s="2" t="s">
        <v>0</v>
      </c>
      <c r="E12" s="1">
        <v>29</v>
      </c>
      <c r="F12" s="1">
        <v>0</v>
      </c>
      <c r="I12" s="8" t="s">
        <v>13</v>
      </c>
      <c r="J12" s="6" t="s">
        <v>36</v>
      </c>
      <c r="K12" s="9" t="s">
        <v>14</v>
      </c>
      <c r="L12" s="7" t="s">
        <v>0</v>
      </c>
    </row>
    <row r="13" spans="3:12" thickBot="1" x14ac:dyDescent="0.35">
      <c r="C13" s="1">
        <v>2002</v>
      </c>
      <c r="D13" s="2" t="s">
        <v>1</v>
      </c>
      <c r="E13" s="1">
        <v>6</v>
      </c>
      <c r="F13" s="1">
        <v>0</v>
      </c>
      <c r="I13" s="40">
        <f>COUNTIFS(attacks,J12,states,L12)</f>
        <v>14</v>
      </c>
      <c r="J13" s="41"/>
      <c r="K13" s="41"/>
      <c r="L13" s="42"/>
    </row>
    <row r="14" spans="3:12" ht="14.45" x14ac:dyDescent="0.3">
      <c r="C14" s="1">
        <v>2002</v>
      </c>
      <c r="D14" s="2" t="s">
        <v>2</v>
      </c>
      <c r="E14" s="1">
        <v>2</v>
      </c>
      <c r="F14" s="1">
        <v>0</v>
      </c>
      <c r="H14" s="1"/>
      <c r="I14" s="1"/>
      <c r="J14" s="2"/>
    </row>
    <row r="15" spans="3:12" thickBot="1" x14ac:dyDescent="0.35">
      <c r="C15" s="1">
        <v>2002</v>
      </c>
      <c r="D15" s="2" t="s">
        <v>3</v>
      </c>
      <c r="E15" s="1">
        <v>4</v>
      </c>
      <c r="F15" s="1">
        <v>0</v>
      </c>
      <c r="H15" s="1"/>
      <c r="I15" s="1"/>
      <c r="J15" s="2"/>
    </row>
    <row r="16" spans="3:12" ht="14.45" x14ac:dyDescent="0.3">
      <c r="C16" s="1">
        <v>2002</v>
      </c>
      <c r="D16" s="2" t="s">
        <v>4</v>
      </c>
      <c r="E16" s="1">
        <v>3</v>
      </c>
      <c r="F16" s="1">
        <v>0</v>
      </c>
      <c r="H16" s="1"/>
      <c r="I16" s="8" t="s">
        <v>13</v>
      </c>
      <c r="J16" s="6" t="s">
        <v>16</v>
      </c>
      <c r="K16" s="9" t="s">
        <v>15</v>
      </c>
      <c r="L16" s="7" t="s">
        <v>0</v>
      </c>
    </row>
    <row r="17" spans="3:12" thickBot="1" x14ac:dyDescent="0.35">
      <c r="C17" s="1">
        <v>2002</v>
      </c>
      <c r="D17" s="2" t="s">
        <v>5</v>
      </c>
      <c r="E17" s="1">
        <v>1</v>
      </c>
      <c r="F17" s="1">
        <v>0</v>
      </c>
      <c r="H17" s="1"/>
      <c r="I17" s="40">
        <f>COUNTIFS(deaths, J16, states,L16)</f>
        <v>14</v>
      </c>
      <c r="J17" s="41"/>
      <c r="K17" s="41"/>
      <c r="L17" s="42"/>
    </row>
    <row r="18" spans="3:12" x14ac:dyDescent="0.25">
      <c r="C18" s="1">
        <v>2002</v>
      </c>
      <c r="D18" s="2" t="s">
        <v>6</v>
      </c>
      <c r="E18" s="1">
        <v>1</v>
      </c>
      <c r="F18" s="1">
        <v>0</v>
      </c>
      <c r="H18" s="1"/>
      <c r="I18" s="1"/>
    </row>
    <row r="19" spans="3:12" x14ac:dyDescent="0.25">
      <c r="C19" s="1">
        <v>2002</v>
      </c>
      <c r="D19" s="2" t="s">
        <v>7</v>
      </c>
      <c r="E19" s="1">
        <v>0</v>
      </c>
      <c r="F19" s="1">
        <v>0</v>
      </c>
      <c r="H19" s="1"/>
      <c r="I19" s="1"/>
      <c r="J19" t="s">
        <v>19</v>
      </c>
      <c r="L19">
        <f>SUMIFS(deaths, states,"FL",years,"&gt;2010")</f>
        <v>0</v>
      </c>
    </row>
    <row r="20" spans="3:12" x14ac:dyDescent="0.25">
      <c r="C20" s="1">
        <v>2002</v>
      </c>
      <c r="D20" s="2" t="s">
        <v>8</v>
      </c>
      <c r="E20" s="1">
        <v>0</v>
      </c>
      <c r="F20" s="1">
        <v>0</v>
      </c>
    </row>
    <row r="21" spans="3:12" ht="14.45" x14ac:dyDescent="0.3">
      <c r="C21" s="1">
        <v>2003</v>
      </c>
      <c r="D21" s="2" t="s">
        <v>0</v>
      </c>
      <c r="E21" s="1">
        <v>29</v>
      </c>
      <c r="F21" s="1">
        <v>0</v>
      </c>
    </row>
    <row r="22" spans="3:12" ht="14.45" x14ac:dyDescent="0.3">
      <c r="C22" s="1">
        <v>2003</v>
      </c>
      <c r="D22" s="2" t="s">
        <v>1</v>
      </c>
      <c r="E22" s="1">
        <v>5</v>
      </c>
      <c r="F22" s="1">
        <v>0</v>
      </c>
    </row>
    <row r="23" spans="3:12" ht="14.45" x14ac:dyDescent="0.3">
      <c r="C23" s="1">
        <v>2003</v>
      </c>
      <c r="D23" s="2" t="s">
        <v>2</v>
      </c>
      <c r="E23" s="1">
        <v>2</v>
      </c>
      <c r="F23" s="1">
        <v>0</v>
      </c>
    </row>
    <row r="24" spans="3:12" ht="14.45" x14ac:dyDescent="0.3">
      <c r="C24" s="1">
        <v>2003</v>
      </c>
      <c r="D24" s="2" t="s">
        <v>3</v>
      </c>
      <c r="E24" s="1">
        <v>1</v>
      </c>
      <c r="F24" s="1">
        <v>1</v>
      </c>
    </row>
    <row r="25" spans="3:12" x14ac:dyDescent="0.25">
      <c r="C25" s="1">
        <v>2003</v>
      </c>
      <c r="D25" s="2" t="s">
        <v>4</v>
      </c>
      <c r="E25" s="1">
        <v>1</v>
      </c>
      <c r="F25" s="1">
        <v>0</v>
      </c>
    </row>
    <row r="26" spans="3:12" x14ac:dyDescent="0.25">
      <c r="C26" s="1">
        <v>2003</v>
      </c>
      <c r="D26" s="2" t="s">
        <v>5</v>
      </c>
      <c r="E26" s="1">
        <v>0</v>
      </c>
      <c r="F26" s="1">
        <v>0</v>
      </c>
    </row>
    <row r="27" spans="3:12" x14ac:dyDescent="0.25">
      <c r="C27" s="1">
        <v>2003</v>
      </c>
      <c r="D27" s="2" t="s">
        <v>6</v>
      </c>
      <c r="E27" s="1">
        <v>0</v>
      </c>
      <c r="F27" s="1">
        <v>0</v>
      </c>
    </row>
    <row r="28" spans="3:12" x14ac:dyDescent="0.25">
      <c r="C28" s="1">
        <v>2003</v>
      </c>
      <c r="D28" s="2" t="s">
        <v>7</v>
      </c>
      <c r="E28" s="1">
        <v>0</v>
      </c>
      <c r="F28" s="1">
        <v>0</v>
      </c>
    </row>
    <row r="29" spans="3:12" x14ac:dyDescent="0.25">
      <c r="C29" s="1">
        <v>2003</v>
      </c>
      <c r="D29" s="2" t="s">
        <v>8</v>
      </c>
      <c r="E29" s="1">
        <v>0</v>
      </c>
      <c r="F29" s="1">
        <v>0</v>
      </c>
    </row>
    <row r="30" spans="3:12" x14ac:dyDescent="0.25">
      <c r="C30" s="1">
        <v>2004</v>
      </c>
      <c r="D30" s="2" t="s">
        <v>0</v>
      </c>
      <c r="E30" s="1">
        <v>12</v>
      </c>
      <c r="F30" s="1">
        <v>0</v>
      </c>
    </row>
    <row r="31" spans="3:12" x14ac:dyDescent="0.25">
      <c r="C31" s="1">
        <v>2004</v>
      </c>
      <c r="D31" s="2" t="s">
        <v>1</v>
      </c>
      <c r="E31" s="1">
        <v>3</v>
      </c>
      <c r="F31" s="1">
        <v>1</v>
      </c>
    </row>
    <row r="32" spans="3:12" x14ac:dyDescent="0.25">
      <c r="C32" s="1">
        <v>2004</v>
      </c>
      <c r="D32" s="2" t="s">
        <v>2</v>
      </c>
      <c r="E32" s="1">
        <v>1</v>
      </c>
      <c r="F32" s="1">
        <v>0</v>
      </c>
    </row>
    <row r="33" spans="3:6" x14ac:dyDescent="0.25">
      <c r="C33" s="1">
        <v>2004</v>
      </c>
      <c r="D33" s="2" t="s">
        <v>3</v>
      </c>
      <c r="E33" s="1">
        <v>6</v>
      </c>
      <c r="F33" s="1">
        <v>1</v>
      </c>
    </row>
    <row r="34" spans="3:6" x14ac:dyDescent="0.25">
      <c r="C34" s="1">
        <v>2004</v>
      </c>
      <c r="D34" s="2" t="s">
        <v>4</v>
      </c>
      <c r="E34" s="1">
        <v>2</v>
      </c>
      <c r="F34" s="1">
        <v>0</v>
      </c>
    </row>
    <row r="35" spans="3:6" x14ac:dyDescent="0.25">
      <c r="C35" s="1">
        <v>2004</v>
      </c>
      <c r="D35" s="2" t="s">
        <v>5</v>
      </c>
      <c r="E35" s="1">
        <v>4</v>
      </c>
      <c r="F35" s="1">
        <v>0</v>
      </c>
    </row>
    <row r="36" spans="3:6" x14ac:dyDescent="0.25">
      <c r="C36" s="1">
        <v>2004</v>
      </c>
      <c r="D36" s="2" t="s">
        <v>6</v>
      </c>
      <c r="E36" s="1">
        <v>1</v>
      </c>
      <c r="F36" s="1">
        <v>0</v>
      </c>
    </row>
    <row r="37" spans="3:6" x14ac:dyDescent="0.25">
      <c r="C37" s="1">
        <v>2004</v>
      </c>
      <c r="D37" s="2" t="s">
        <v>7</v>
      </c>
      <c r="E37" s="1">
        <v>1</v>
      </c>
      <c r="F37" s="1">
        <v>0</v>
      </c>
    </row>
    <row r="38" spans="3:6" x14ac:dyDescent="0.25">
      <c r="C38" s="1">
        <v>2004</v>
      </c>
      <c r="D38" s="2" t="s">
        <v>8</v>
      </c>
      <c r="E38" s="1">
        <v>0</v>
      </c>
      <c r="F38" s="1">
        <v>0</v>
      </c>
    </row>
    <row r="39" spans="3:6" x14ac:dyDescent="0.25">
      <c r="C39" s="1">
        <v>2005</v>
      </c>
      <c r="D39" s="2" t="s">
        <v>0</v>
      </c>
      <c r="E39" s="1">
        <v>17</v>
      </c>
      <c r="F39" s="1">
        <v>1</v>
      </c>
    </row>
    <row r="40" spans="3:6" x14ac:dyDescent="0.25">
      <c r="C40" s="1">
        <v>2005</v>
      </c>
      <c r="D40" s="2" t="s">
        <v>1</v>
      </c>
      <c r="E40" s="1">
        <v>4</v>
      </c>
      <c r="F40" s="1">
        <v>0</v>
      </c>
    </row>
    <row r="41" spans="3:6" x14ac:dyDescent="0.25">
      <c r="C41" s="1">
        <v>2005</v>
      </c>
      <c r="D41" s="2" t="s">
        <v>2</v>
      </c>
      <c r="E41" s="1">
        <v>5</v>
      </c>
      <c r="F41" s="1">
        <v>0</v>
      </c>
    </row>
    <row r="42" spans="3:6" x14ac:dyDescent="0.25">
      <c r="C42" s="1">
        <v>2005</v>
      </c>
      <c r="D42" s="2" t="s">
        <v>3</v>
      </c>
      <c r="E42" s="1">
        <v>3</v>
      </c>
      <c r="F42" s="1">
        <v>0</v>
      </c>
    </row>
    <row r="43" spans="3:6" x14ac:dyDescent="0.25">
      <c r="C43" s="1">
        <v>2005</v>
      </c>
      <c r="D43" s="2" t="s">
        <v>4</v>
      </c>
      <c r="E43" s="1">
        <v>2</v>
      </c>
      <c r="F43" s="1">
        <v>0</v>
      </c>
    </row>
    <row r="44" spans="3:6" x14ac:dyDescent="0.25">
      <c r="C44" s="1">
        <v>2005</v>
      </c>
      <c r="D44" s="2" t="s">
        <v>5</v>
      </c>
      <c r="E44" s="1">
        <v>4</v>
      </c>
      <c r="F44" s="1">
        <v>0</v>
      </c>
    </row>
    <row r="45" spans="3:6" x14ac:dyDescent="0.25">
      <c r="C45" s="1">
        <v>2005</v>
      </c>
      <c r="D45" s="2" t="s">
        <v>6</v>
      </c>
      <c r="E45" s="1">
        <v>1</v>
      </c>
      <c r="F45" s="1">
        <v>0</v>
      </c>
    </row>
    <row r="46" spans="3:6" x14ac:dyDescent="0.25">
      <c r="C46" s="1">
        <v>2005</v>
      </c>
      <c r="D46" s="2" t="s">
        <v>7</v>
      </c>
      <c r="E46" s="1">
        <v>0</v>
      </c>
      <c r="F46" s="1">
        <v>0</v>
      </c>
    </row>
    <row r="47" spans="3:6" x14ac:dyDescent="0.25">
      <c r="C47" s="1">
        <v>2005</v>
      </c>
      <c r="D47" s="2" t="s">
        <v>8</v>
      </c>
      <c r="E47" s="1">
        <v>0</v>
      </c>
      <c r="F47" s="1">
        <v>0</v>
      </c>
    </row>
    <row r="48" spans="3:6" x14ac:dyDescent="0.25">
      <c r="C48" s="1">
        <v>2006</v>
      </c>
      <c r="D48" s="2" t="s">
        <v>0</v>
      </c>
      <c r="E48" s="1">
        <v>21</v>
      </c>
      <c r="F48" s="1">
        <v>0</v>
      </c>
    </row>
    <row r="49" spans="3:6" x14ac:dyDescent="0.25">
      <c r="C49" s="1">
        <v>2006</v>
      </c>
      <c r="D49" s="2" t="s">
        <v>1</v>
      </c>
      <c r="E49" s="1">
        <v>3</v>
      </c>
      <c r="F49" s="1">
        <v>0</v>
      </c>
    </row>
    <row r="50" spans="3:6" x14ac:dyDescent="0.25">
      <c r="C50" s="1">
        <v>2006</v>
      </c>
      <c r="D50" s="2" t="s">
        <v>2</v>
      </c>
      <c r="E50" s="1">
        <v>4</v>
      </c>
      <c r="F50" s="1">
        <v>0</v>
      </c>
    </row>
    <row r="51" spans="3:6" x14ac:dyDescent="0.25">
      <c r="C51" s="1">
        <v>2006</v>
      </c>
      <c r="D51" s="2" t="s">
        <v>3</v>
      </c>
      <c r="E51" s="1">
        <v>1</v>
      </c>
      <c r="F51" s="1">
        <v>0</v>
      </c>
    </row>
    <row r="52" spans="3:6" x14ac:dyDescent="0.25">
      <c r="C52" s="1">
        <v>2006</v>
      </c>
      <c r="D52" s="2" t="s">
        <v>4</v>
      </c>
      <c r="E52" s="1">
        <v>1</v>
      </c>
      <c r="F52" s="1">
        <v>0</v>
      </c>
    </row>
    <row r="53" spans="3:6" x14ac:dyDescent="0.25">
      <c r="C53" s="1">
        <v>2006</v>
      </c>
      <c r="D53" s="2" t="s">
        <v>5</v>
      </c>
      <c r="E53" s="1">
        <v>1</v>
      </c>
      <c r="F53" s="1">
        <v>0</v>
      </c>
    </row>
    <row r="54" spans="3:6" x14ac:dyDescent="0.25">
      <c r="C54" s="1">
        <v>2006</v>
      </c>
      <c r="D54" s="2" t="s">
        <v>6</v>
      </c>
      <c r="E54" s="1">
        <v>3</v>
      </c>
      <c r="F54" s="1">
        <v>0</v>
      </c>
    </row>
    <row r="55" spans="3:6" x14ac:dyDescent="0.25">
      <c r="C55" s="1">
        <v>2006</v>
      </c>
      <c r="D55" s="2" t="s">
        <v>7</v>
      </c>
      <c r="E55" s="1">
        <v>0</v>
      </c>
      <c r="F55" s="1">
        <v>0</v>
      </c>
    </row>
    <row r="56" spans="3:6" x14ac:dyDescent="0.25">
      <c r="C56" s="1">
        <v>2006</v>
      </c>
      <c r="D56" s="2" t="s">
        <v>8</v>
      </c>
      <c r="E56" s="1">
        <v>0</v>
      </c>
      <c r="F56" s="1">
        <v>0</v>
      </c>
    </row>
    <row r="57" spans="3:6" x14ac:dyDescent="0.25">
      <c r="C57" s="1">
        <v>2007</v>
      </c>
      <c r="D57" s="2" t="s">
        <v>0</v>
      </c>
      <c r="E57" s="1">
        <v>31</v>
      </c>
      <c r="F57" s="1">
        <v>0</v>
      </c>
    </row>
    <row r="58" spans="3:6" x14ac:dyDescent="0.25">
      <c r="C58" s="1">
        <v>2007</v>
      </c>
      <c r="D58" s="2" t="s">
        <v>1</v>
      </c>
      <c r="E58" s="1">
        <v>7</v>
      </c>
      <c r="F58" s="1">
        <v>0</v>
      </c>
    </row>
    <row r="59" spans="3:6" x14ac:dyDescent="0.25">
      <c r="C59" s="1">
        <v>2007</v>
      </c>
      <c r="D59" s="2" t="s">
        <v>2</v>
      </c>
      <c r="E59" s="1">
        <v>5</v>
      </c>
      <c r="F59" s="1">
        <v>0</v>
      </c>
    </row>
    <row r="60" spans="3:6" x14ac:dyDescent="0.25">
      <c r="C60" s="1">
        <v>2007</v>
      </c>
      <c r="D60" s="2" t="s">
        <v>3</v>
      </c>
      <c r="E60" s="1">
        <v>4</v>
      </c>
      <c r="F60" s="1">
        <v>0</v>
      </c>
    </row>
    <row r="61" spans="3:6" x14ac:dyDescent="0.25">
      <c r="C61" s="1">
        <v>2007</v>
      </c>
      <c r="D61" s="2" t="s">
        <v>4</v>
      </c>
      <c r="E61" s="1">
        <v>2</v>
      </c>
      <c r="F61" s="1">
        <v>0</v>
      </c>
    </row>
    <row r="62" spans="3:6" x14ac:dyDescent="0.25">
      <c r="C62" s="1">
        <v>2007</v>
      </c>
      <c r="D62" s="2" t="s">
        <v>5</v>
      </c>
      <c r="E62" s="1">
        <v>1</v>
      </c>
      <c r="F62" s="1">
        <v>0</v>
      </c>
    </row>
    <row r="63" spans="3:6" x14ac:dyDescent="0.25">
      <c r="C63" s="1">
        <v>2007</v>
      </c>
      <c r="D63" s="2" t="s">
        <v>6</v>
      </c>
      <c r="E63" s="1">
        <v>0</v>
      </c>
      <c r="F63" s="1">
        <v>0</v>
      </c>
    </row>
    <row r="64" spans="3:6" x14ac:dyDescent="0.25">
      <c r="C64" s="1">
        <v>2007</v>
      </c>
      <c r="D64" s="2" t="s">
        <v>7</v>
      </c>
      <c r="E64" s="1">
        <v>0</v>
      </c>
      <c r="F64" s="1">
        <v>0</v>
      </c>
    </row>
    <row r="65" spans="3:6" x14ac:dyDescent="0.25">
      <c r="C65" s="1">
        <v>2007</v>
      </c>
      <c r="D65" s="2" t="s">
        <v>8</v>
      </c>
      <c r="E65" s="1">
        <v>0</v>
      </c>
      <c r="F65" s="1">
        <v>0</v>
      </c>
    </row>
    <row r="66" spans="3:6" x14ac:dyDescent="0.25">
      <c r="C66" s="1">
        <v>2008</v>
      </c>
      <c r="D66" s="2" t="s">
        <v>0</v>
      </c>
      <c r="E66" s="1">
        <v>28</v>
      </c>
      <c r="F66" s="1">
        <v>0</v>
      </c>
    </row>
    <row r="67" spans="3:6" x14ac:dyDescent="0.25">
      <c r="C67" s="1">
        <v>2008</v>
      </c>
      <c r="D67" s="2" t="s">
        <v>1</v>
      </c>
      <c r="E67" s="1">
        <v>1</v>
      </c>
      <c r="F67" s="1">
        <v>0</v>
      </c>
    </row>
    <row r="68" spans="3:6" x14ac:dyDescent="0.25">
      <c r="C68" s="1">
        <v>2008</v>
      </c>
      <c r="D68" s="2" t="s">
        <v>2</v>
      </c>
      <c r="E68" s="1">
        <v>2</v>
      </c>
      <c r="F68" s="1">
        <v>0</v>
      </c>
    </row>
    <row r="69" spans="3:6" x14ac:dyDescent="0.25">
      <c r="C69" s="1">
        <v>2008</v>
      </c>
      <c r="D69" s="2" t="s">
        <v>3</v>
      </c>
      <c r="E69" s="1">
        <v>2</v>
      </c>
      <c r="F69" s="1">
        <v>1</v>
      </c>
    </row>
    <row r="70" spans="3:6" x14ac:dyDescent="0.25">
      <c r="C70" s="1">
        <v>2008</v>
      </c>
      <c r="D70" s="2" t="s">
        <v>4</v>
      </c>
      <c r="E70" s="1">
        <v>3</v>
      </c>
      <c r="F70" s="1">
        <v>0</v>
      </c>
    </row>
    <row r="71" spans="3:6" x14ac:dyDescent="0.25">
      <c r="C71" s="1">
        <v>2008</v>
      </c>
      <c r="D71" s="2" t="s">
        <v>5</v>
      </c>
      <c r="E71" s="1">
        <v>0</v>
      </c>
      <c r="F71" s="1">
        <v>0</v>
      </c>
    </row>
    <row r="72" spans="3:6" x14ac:dyDescent="0.25">
      <c r="C72" s="1">
        <v>2008</v>
      </c>
      <c r="D72" s="2" t="s">
        <v>6</v>
      </c>
      <c r="E72" s="1">
        <v>0</v>
      </c>
      <c r="F72" s="1">
        <v>0</v>
      </c>
    </row>
    <row r="73" spans="3:6" x14ac:dyDescent="0.25">
      <c r="C73" s="1">
        <v>2008</v>
      </c>
      <c r="D73" s="2" t="s">
        <v>7</v>
      </c>
      <c r="E73" s="1">
        <v>0</v>
      </c>
      <c r="F73" s="1">
        <v>0</v>
      </c>
    </row>
    <row r="74" spans="3:6" x14ac:dyDescent="0.25">
      <c r="C74" s="1">
        <v>2008</v>
      </c>
      <c r="D74" s="2" t="s">
        <v>8</v>
      </c>
      <c r="E74" s="1">
        <v>0</v>
      </c>
      <c r="F74" s="1">
        <v>0</v>
      </c>
    </row>
    <row r="75" spans="3:6" x14ac:dyDescent="0.25">
      <c r="C75" s="1">
        <v>2009</v>
      </c>
      <c r="D75" s="2" t="s">
        <v>0</v>
      </c>
      <c r="E75" s="1">
        <v>19</v>
      </c>
      <c r="F75" s="1">
        <v>0</v>
      </c>
    </row>
    <row r="76" spans="3:6" x14ac:dyDescent="0.25">
      <c r="C76" s="1">
        <v>2009</v>
      </c>
      <c r="D76" s="2" t="s">
        <v>1</v>
      </c>
      <c r="E76" s="1">
        <v>3</v>
      </c>
      <c r="F76" s="1">
        <v>0</v>
      </c>
    </row>
    <row r="77" spans="3:6" x14ac:dyDescent="0.25">
      <c r="C77" s="1">
        <v>2009</v>
      </c>
      <c r="D77" s="2" t="s">
        <v>2</v>
      </c>
      <c r="E77" s="1">
        <v>0</v>
      </c>
      <c r="F77" s="1">
        <v>0</v>
      </c>
    </row>
    <row r="78" spans="3:6" x14ac:dyDescent="0.25">
      <c r="C78" s="1">
        <v>2009</v>
      </c>
      <c r="D78" s="2" t="s">
        <v>3</v>
      </c>
      <c r="E78" s="1">
        <v>4</v>
      </c>
      <c r="F78" s="1">
        <v>0</v>
      </c>
    </row>
    <row r="79" spans="3:6" x14ac:dyDescent="0.25">
      <c r="C79" s="1">
        <v>2009</v>
      </c>
      <c r="D79" s="2" t="s">
        <v>4</v>
      </c>
      <c r="E79" s="1">
        <v>1</v>
      </c>
      <c r="F79" s="1">
        <v>0</v>
      </c>
    </row>
    <row r="80" spans="3:6" x14ac:dyDescent="0.25">
      <c r="C80" s="1">
        <v>2009</v>
      </c>
      <c r="D80" s="2" t="s">
        <v>5</v>
      </c>
      <c r="E80" s="1">
        <v>1</v>
      </c>
      <c r="F80" s="1">
        <v>0</v>
      </c>
    </row>
    <row r="81" spans="3:6" x14ac:dyDescent="0.25">
      <c r="C81" s="1">
        <v>2009</v>
      </c>
      <c r="D81" s="2" t="s">
        <v>6</v>
      </c>
      <c r="E81" s="1">
        <v>0</v>
      </c>
      <c r="F81" s="1">
        <v>0</v>
      </c>
    </row>
    <row r="82" spans="3:6" x14ac:dyDescent="0.25">
      <c r="C82" s="1">
        <v>2009</v>
      </c>
      <c r="D82" s="2" t="s">
        <v>7</v>
      </c>
      <c r="E82" s="1">
        <v>0</v>
      </c>
      <c r="F82" s="1">
        <v>0</v>
      </c>
    </row>
    <row r="83" spans="3:6" x14ac:dyDescent="0.25">
      <c r="C83" s="1">
        <v>2009</v>
      </c>
      <c r="D83" s="2" t="s">
        <v>8</v>
      </c>
      <c r="E83" s="1">
        <v>1</v>
      </c>
      <c r="F83" s="1">
        <v>0</v>
      </c>
    </row>
    <row r="84" spans="3:6" x14ac:dyDescent="0.25">
      <c r="C84" s="1">
        <v>2010</v>
      </c>
      <c r="D84" s="2" t="s">
        <v>0</v>
      </c>
      <c r="E84" s="1">
        <v>14</v>
      </c>
      <c r="F84" s="1">
        <v>1</v>
      </c>
    </row>
    <row r="85" spans="3:6" x14ac:dyDescent="0.25">
      <c r="C85" s="1">
        <v>2010</v>
      </c>
      <c r="D85" s="2" t="s">
        <v>1</v>
      </c>
      <c r="E85" s="1">
        <v>4</v>
      </c>
      <c r="F85" s="1">
        <v>0</v>
      </c>
    </row>
    <row r="86" spans="3:6" x14ac:dyDescent="0.25">
      <c r="C86" s="1">
        <v>2010</v>
      </c>
      <c r="D86" s="2" t="s">
        <v>2</v>
      </c>
      <c r="E86" s="1">
        <v>4</v>
      </c>
      <c r="F86" s="1">
        <v>0</v>
      </c>
    </row>
    <row r="87" spans="3:6" x14ac:dyDescent="0.25">
      <c r="C87" s="1">
        <v>2010</v>
      </c>
      <c r="D87" s="2" t="s">
        <v>3</v>
      </c>
      <c r="E87" s="1">
        <v>4</v>
      </c>
      <c r="F87" s="1">
        <v>1</v>
      </c>
    </row>
    <row r="88" spans="3:6" x14ac:dyDescent="0.25">
      <c r="C88" s="1">
        <v>2010</v>
      </c>
      <c r="D88" s="2" t="s">
        <v>4</v>
      </c>
      <c r="E88" s="1">
        <v>5</v>
      </c>
      <c r="F88" s="1">
        <v>0</v>
      </c>
    </row>
    <row r="89" spans="3:6" x14ac:dyDescent="0.25">
      <c r="C89" s="1">
        <v>2010</v>
      </c>
      <c r="D89" s="2" t="s">
        <v>5</v>
      </c>
      <c r="E89" s="1">
        <v>2</v>
      </c>
      <c r="F89" s="1">
        <v>0</v>
      </c>
    </row>
    <row r="90" spans="3:6" x14ac:dyDescent="0.25">
      <c r="C90" s="1">
        <v>2010</v>
      </c>
      <c r="D90" s="2" t="s">
        <v>6</v>
      </c>
      <c r="E90" s="1">
        <v>1</v>
      </c>
      <c r="F90" s="1">
        <v>0</v>
      </c>
    </row>
    <row r="91" spans="3:6" x14ac:dyDescent="0.25">
      <c r="C91" s="1">
        <v>2010</v>
      </c>
      <c r="D91" s="2" t="s">
        <v>7</v>
      </c>
      <c r="E91" s="1">
        <v>0</v>
      </c>
      <c r="F91" s="1">
        <v>0</v>
      </c>
    </row>
    <row r="92" spans="3:6" x14ac:dyDescent="0.25">
      <c r="C92" s="1">
        <v>2010</v>
      </c>
      <c r="D92" s="2" t="s">
        <v>8</v>
      </c>
      <c r="E92" s="1">
        <v>1</v>
      </c>
      <c r="F92" s="1">
        <v>0</v>
      </c>
    </row>
    <row r="93" spans="3:6" x14ac:dyDescent="0.25">
      <c r="C93" s="1">
        <v>2011</v>
      </c>
      <c r="D93" s="2" t="s">
        <v>0</v>
      </c>
      <c r="E93" s="1">
        <v>11</v>
      </c>
      <c r="F93" s="1">
        <v>0</v>
      </c>
    </row>
    <row r="94" spans="3:6" x14ac:dyDescent="0.25">
      <c r="C94" s="1">
        <v>2011</v>
      </c>
      <c r="D94" s="2" t="s">
        <v>1</v>
      </c>
      <c r="E94" s="1">
        <v>3</v>
      </c>
      <c r="F94" s="1">
        <v>0</v>
      </c>
    </row>
    <row r="95" spans="3:6" x14ac:dyDescent="0.25">
      <c r="C95" s="1">
        <v>2011</v>
      </c>
      <c r="D95" s="2" t="s">
        <v>2</v>
      </c>
      <c r="E95" s="1">
        <v>2</v>
      </c>
      <c r="F95" s="1">
        <v>0</v>
      </c>
    </row>
    <row r="96" spans="3:6" x14ac:dyDescent="0.25">
      <c r="C96" s="1">
        <v>2011</v>
      </c>
      <c r="D96" s="2" t="s">
        <v>3</v>
      </c>
      <c r="E96" s="1">
        <v>3</v>
      </c>
      <c r="F96" s="1">
        <v>0</v>
      </c>
    </row>
    <row r="97" spans="3:6" x14ac:dyDescent="0.25">
      <c r="C97" s="1">
        <v>2011</v>
      </c>
      <c r="D97" s="2" t="s">
        <v>4</v>
      </c>
      <c r="E97" s="1">
        <v>4</v>
      </c>
      <c r="F97" s="1">
        <v>0</v>
      </c>
    </row>
    <row r="98" spans="3:6" x14ac:dyDescent="0.25">
      <c r="C98" s="1">
        <v>2011</v>
      </c>
      <c r="D98" s="2" t="s">
        <v>5</v>
      </c>
      <c r="E98" s="1">
        <v>2</v>
      </c>
      <c r="F98" s="1">
        <v>0</v>
      </c>
    </row>
    <row r="99" spans="3:6" x14ac:dyDescent="0.25">
      <c r="C99" s="1">
        <v>2011</v>
      </c>
      <c r="D99" s="2" t="s">
        <v>6</v>
      </c>
      <c r="E99" s="1">
        <v>1</v>
      </c>
      <c r="F99" s="1">
        <v>0</v>
      </c>
    </row>
    <row r="100" spans="3:6" x14ac:dyDescent="0.25">
      <c r="C100" s="1">
        <v>2011</v>
      </c>
      <c r="D100" s="2" t="s">
        <v>7</v>
      </c>
      <c r="E100" s="1">
        <v>2</v>
      </c>
      <c r="F100" s="1">
        <v>0</v>
      </c>
    </row>
    <row r="101" spans="3:6" x14ac:dyDescent="0.25">
      <c r="C101" s="1">
        <v>2011</v>
      </c>
      <c r="D101" s="2" t="s">
        <v>8</v>
      </c>
      <c r="E101" s="1">
        <v>0</v>
      </c>
      <c r="F101" s="1">
        <v>0</v>
      </c>
    </row>
    <row r="102" spans="3:6" x14ac:dyDescent="0.25">
      <c r="C102" s="1">
        <v>2012</v>
      </c>
      <c r="D102" s="2" t="s">
        <v>0</v>
      </c>
      <c r="E102" s="1">
        <v>27</v>
      </c>
      <c r="F102" s="1">
        <v>0</v>
      </c>
    </row>
    <row r="103" spans="3:6" x14ac:dyDescent="0.25">
      <c r="C103" s="1">
        <v>2012</v>
      </c>
      <c r="D103" s="2" t="s">
        <v>1</v>
      </c>
      <c r="E103" s="1">
        <v>10</v>
      </c>
      <c r="F103" s="1">
        <v>0</v>
      </c>
    </row>
    <row r="104" spans="3:6" x14ac:dyDescent="0.25">
      <c r="C104" s="1">
        <v>2012</v>
      </c>
      <c r="D104" s="2" t="s">
        <v>2</v>
      </c>
      <c r="E104" s="1">
        <v>5</v>
      </c>
      <c r="F104" s="1">
        <v>0</v>
      </c>
    </row>
    <row r="105" spans="3:6" x14ac:dyDescent="0.25">
      <c r="C105" s="1">
        <v>2012</v>
      </c>
      <c r="D105" s="2" t="s">
        <v>3</v>
      </c>
      <c r="E105" s="1">
        <v>5</v>
      </c>
      <c r="F105" s="1">
        <v>1</v>
      </c>
    </row>
    <row r="106" spans="3:6" x14ac:dyDescent="0.25">
      <c r="C106" s="1">
        <v>2012</v>
      </c>
      <c r="D106" s="2" t="s">
        <v>4</v>
      </c>
      <c r="E106" s="1">
        <v>2</v>
      </c>
      <c r="F106" s="1">
        <v>0</v>
      </c>
    </row>
    <row r="107" spans="3:6" x14ac:dyDescent="0.25">
      <c r="C107" s="1">
        <v>2012</v>
      </c>
      <c r="D107" s="2" t="s">
        <v>5</v>
      </c>
      <c r="E107" s="1">
        <v>0</v>
      </c>
      <c r="F107" s="1">
        <v>0</v>
      </c>
    </row>
    <row r="108" spans="3:6" x14ac:dyDescent="0.25">
      <c r="C108" s="1">
        <v>2012</v>
      </c>
      <c r="D108" s="2" t="s">
        <v>6</v>
      </c>
      <c r="E108" s="1">
        <v>1</v>
      </c>
      <c r="F108" s="1">
        <v>0</v>
      </c>
    </row>
    <row r="109" spans="3:6" x14ac:dyDescent="0.25">
      <c r="C109" s="1">
        <v>2012</v>
      </c>
      <c r="D109" s="2" t="s">
        <v>7</v>
      </c>
      <c r="E109" s="1">
        <v>0</v>
      </c>
      <c r="F109" s="1">
        <v>0</v>
      </c>
    </row>
    <row r="110" spans="3:6" x14ac:dyDescent="0.25">
      <c r="C110" s="1">
        <v>2012</v>
      </c>
      <c r="D110" s="2" t="s">
        <v>8</v>
      </c>
      <c r="E110" s="1">
        <v>1</v>
      </c>
      <c r="F110" s="1">
        <v>0</v>
      </c>
    </row>
    <row r="111" spans="3:6" x14ac:dyDescent="0.25">
      <c r="C111" s="1">
        <v>2013</v>
      </c>
      <c r="D111" s="2" t="s">
        <v>0</v>
      </c>
      <c r="E111" s="1">
        <v>23</v>
      </c>
      <c r="F111" s="1">
        <v>0</v>
      </c>
    </row>
    <row r="112" spans="3:6" x14ac:dyDescent="0.25">
      <c r="C112" s="1">
        <v>2013</v>
      </c>
      <c r="D112" s="2" t="s">
        <v>1</v>
      </c>
      <c r="E112" s="1">
        <v>13</v>
      </c>
      <c r="F112" s="1">
        <v>1</v>
      </c>
    </row>
    <row r="113" spans="3:6" x14ac:dyDescent="0.25">
      <c r="C113" s="1">
        <v>2013</v>
      </c>
      <c r="D113" s="2" t="s">
        <v>2</v>
      </c>
      <c r="E113" s="1">
        <v>6</v>
      </c>
      <c r="F113" s="1">
        <v>0</v>
      </c>
    </row>
    <row r="114" spans="3:6" x14ac:dyDescent="0.25">
      <c r="C114" s="1">
        <v>2013</v>
      </c>
      <c r="D114" s="2" t="s">
        <v>3</v>
      </c>
      <c r="E114" s="1">
        <v>1</v>
      </c>
      <c r="F114" s="1">
        <v>0</v>
      </c>
    </row>
    <row r="115" spans="3:6" x14ac:dyDescent="0.25">
      <c r="C115" s="1">
        <v>2013</v>
      </c>
      <c r="D115" s="2" t="s">
        <v>4</v>
      </c>
      <c r="E115" s="1">
        <v>1</v>
      </c>
      <c r="F115" s="1">
        <v>0</v>
      </c>
    </row>
    <row r="116" spans="3:6" x14ac:dyDescent="0.25">
      <c r="C116" s="1">
        <v>2013</v>
      </c>
      <c r="D116" s="2" t="s">
        <v>5</v>
      </c>
      <c r="E116" s="1">
        <v>1</v>
      </c>
      <c r="F116" s="1">
        <v>0</v>
      </c>
    </row>
    <row r="117" spans="3:6" x14ac:dyDescent="0.25">
      <c r="C117" s="1">
        <v>2013</v>
      </c>
      <c r="D117" s="2" t="s">
        <v>6</v>
      </c>
      <c r="E117" s="1">
        <v>1</v>
      </c>
      <c r="F117" s="1">
        <v>0</v>
      </c>
    </row>
    <row r="118" spans="3:6" x14ac:dyDescent="0.25">
      <c r="C118" s="1">
        <v>2013</v>
      </c>
      <c r="D118" s="2" t="s">
        <v>7</v>
      </c>
      <c r="E118" s="1">
        <v>1</v>
      </c>
      <c r="F118" s="1">
        <v>0</v>
      </c>
    </row>
    <row r="119" spans="3:6" x14ac:dyDescent="0.25">
      <c r="C119" s="1">
        <v>2013</v>
      </c>
      <c r="D119" s="2" t="s">
        <v>8</v>
      </c>
      <c r="E119" s="1">
        <v>0</v>
      </c>
      <c r="F119" s="1">
        <v>0</v>
      </c>
    </row>
    <row r="120" spans="3:6" x14ac:dyDescent="0.25">
      <c r="C120" s="1">
        <v>2014</v>
      </c>
      <c r="D120" s="2" t="s">
        <v>0</v>
      </c>
      <c r="E120" s="1">
        <v>28</v>
      </c>
      <c r="F120" s="1">
        <v>0</v>
      </c>
    </row>
    <row r="121" spans="3:6" x14ac:dyDescent="0.25">
      <c r="C121" s="1">
        <v>2014</v>
      </c>
      <c r="D121" s="2" t="s">
        <v>1</v>
      </c>
      <c r="E121" s="1">
        <v>7</v>
      </c>
      <c r="F121" s="1">
        <v>0</v>
      </c>
    </row>
    <row r="122" spans="3:6" x14ac:dyDescent="0.25">
      <c r="C122" s="1">
        <v>2014</v>
      </c>
      <c r="D122" s="2" t="s">
        <v>2</v>
      </c>
      <c r="E122" s="1">
        <v>5</v>
      </c>
      <c r="F122" s="1">
        <v>0</v>
      </c>
    </row>
    <row r="123" spans="3:6" x14ac:dyDescent="0.25">
      <c r="C123" s="1">
        <v>2014</v>
      </c>
      <c r="D123" s="2" t="s">
        <v>3</v>
      </c>
      <c r="E123" s="1">
        <v>4</v>
      </c>
      <c r="F123" s="1">
        <v>0</v>
      </c>
    </row>
    <row r="124" spans="3:6" x14ac:dyDescent="0.25">
      <c r="C124" s="1">
        <v>2014</v>
      </c>
      <c r="D124" s="2" t="s">
        <v>4</v>
      </c>
      <c r="E124" s="1">
        <v>4</v>
      </c>
      <c r="F124" s="1">
        <v>0</v>
      </c>
    </row>
    <row r="125" spans="3:6" x14ac:dyDescent="0.25">
      <c r="C125" s="1">
        <v>2014</v>
      </c>
      <c r="D125" s="2" t="s">
        <v>5</v>
      </c>
      <c r="E125" s="1">
        <v>1</v>
      </c>
      <c r="F125" s="1">
        <v>0</v>
      </c>
    </row>
    <row r="126" spans="3:6" x14ac:dyDescent="0.25">
      <c r="C126" s="1">
        <v>2014</v>
      </c>
      <c r="D126" s="2" t="s">
        <v>6</v>
      </c>
      <c r="E126" s="1">
        <v>0</v>
      </c>
      <c r="F126" s="1">
        <v>0</v>
      </c>
    </row>
    <row r="127" spans="3:6" x14ac:dyDescent="0.25">
      <c r="C127" s="1">
        <v>2014</v>
      </c>
      <c r="D127" s="2" t="s">
        <v>7</v>
      </c>
      <c r="E127" s="1">
        <v>0</v>
      </c>
      <c r="F127" s="1">
        <v>0</v>
      </c>
    </row>
    <row r="128" spans="3:6" x14ac:dyDescent="0.25">
      <c r="C128" s="1">
        <v>2014</v>
      </c>
      <c r="D128" s="2" t="s">
        <v>8</v>
      </c>
      <c r="E128" s="1">
        <v>1</v>
      </c>
      <c r="F128" s="1">
        <v>0</v>
      </c>
    </row>
  </sheetData>
  <sortState ref="C3:F128">
    <sortCondition ref="C3:C128"/>
  </sortState>
  <mergeCells count="2">
    <mergeCell ref="I13:L13"/>
    <mergeCell ref="I17:L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8"/>
  <sheetViews>
    <sheetView workbookViewId="0">
      <selection activeCell="C4" sqref="C4"/>
    </sheetView>
  </sheetViews>
  <sheetFormatPr defaultRowHeight="15" x14ac:dyDescent="0.25"/>
  <cols>
    <col min="3" max="3" width="37.85546875" customWidth="1"/>
    <col min="5" max="5" width="29.7109375" customWidth="1"/>
  </cols>
  <sheetData>
    <row r="2" spans="3:5" thickBot="1" x14ac:dyDescent="0.35"/>
    <row r="3" spans="3:5" ht="25.9" x14ac:dyDescent="0.5">
      <c r="C3" s="14" t="s">
        <v>21</v>
      </c>
      <c r="D3" s="12"/>
      <c r="E3" s="12"/>
    </row>
    <row r="4" spans="3:5" ht="26.45" thickBot="1" x14ac:dyDescent="0.55000000000000004">
      <c r="C4" s="13" t="s">
        <v>37</v>
      </c>
      <c r="D4" s="12"/>
      <c r="E4" s="12" t="str">
        <f>IF(feeling="hungry","let's eat!",FALSE)</f>
        <v>let's eat!</v>
      </c>
    </row>
    <row r="5" spans="3:5" ht="25.9" x14ac:dyDescent="0.5">
      <c r="C5" s="12"/>
      <c r="D5" s="12"/>
      <c r="E5" s="12"/>
    </row>
    <row r="6" spans="3:5" ht="26.45" thickBot="1" x14ac:dyDescent="0.55000000000000004">
      <c r="C6" s="12"/>
      <c r="D6" s="12"/>
      <c r="E6" s="12"/>
    </row>
    <row r="7" spans="3:5" ht="25.9" x14ac:dyDescent="0.5">
      <c r="C7" s="15" t="s">
        <v>22</v>
      </c>
      <c r="D7" s="12"/>
      <c r="E7" s="12"/>
    </row>
    <row r="8" spans="3:5" ht="26.45" thickBot="1" x14ac:dyDescent="0.55000000000000004">
      <c r="C8" s="44">
        <f ca="1">NOW()</f>
        <v>42317.141429861113</v>
      </c>
      <c r="D8" s="12"/>
      <c r="E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Sheet3</vt:lpstr>
      <vt:lpstr>Sheet4</vt:lpstr>
      <vt:lpstr>Sheet1</vt:lpstr>
      <vt:lpstr>Sheet2</vt:lpstr>
      <vt:lpstr>attacks</vt:lpstr>
      <vt:lpstr>deaths</vt:lpstr>
      <vt:lpstr>feeling</vt:lpstr>
      <vt:lpstr>states</vt:lpstr>
      <vt:lpstr>years</vt:lpstr>
    </vt:vector>
  </TitlesOfParts>
  <Company>University of Illinois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Hellwig, Martin</dc:creator>
  <cp:lastModifiedBy>richasehgal2908@live.com</cp:lastModifiedBy>
  <dcterms:created xsi:type="dcterms:W3CDTF">2015-10-22T16:46:08Z</dcterms:created>
  <dcterms:modified xsi:type="dcterms:W3CDTF">2015-11-09T09:33:27Z</dcterms:modified>
</cp:coreProperties>
</file>