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5515" windowHeight="15540"/>
  </bookViews>
  <sheets>
    <sheet name="Raw Data" sheetId="1" r:id="rId1"/>
    <sheet name="Summary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" i="2" l="1"/>
  <c r="F1" i="2" s="1"/>
  <c r="G1" i="2" s="1"/>
  <c r="H1" i="2" s="1"/>
  <c r="I1" i="2" s="1"/>
  <c r="J1" i="2" s="1"/>
  <c r="D1" i="2"/>
  <c r="C1" i="2"/>
  <c r="C151" i="1" l="1"/>
  <c r="C144" i="1"/>
  <c r="C147" i="1" s="1"/>
  <c r="C150" i="1" s="1"/>
  <c r="C141" i="1"/>
  <c r="C138" i="1"/>
  <c r="C137" i="1"/>
  <c r="C136" i="1"/>
  <c r="C135" i="1"/>
  <c r="C134" i="1"/>
  <c r="C133" i="1"/>
  <c r="C132" i="1"/>
  <c r="C131" i="1"/>
  <c r="C130" i="1"/>
  <c r="C127" i="1"/>
  <c r="C124" i="1"/>
  <c r="C119" i="1"/>
  <c r="C115" i="1"/>
  <c r="C112" i="1"/>
</calcChain>
</file>

<file path=xl/sharedStrings.xml><?xml version="1.0" encoding="utf-8"?>
<sst xmlns="http://schemas.openxmlformats.org/spreadsheetml/2006/main" count="60" uniqueCount="42">
  <si>
    <t>Year</t>
  </si>
  <si>
    <t>Month</t>
  </si>
  <si>
    <t>Precipitation</t>
  </si>
  <si>
    <t>Rain Days</t>
  </si>
  <si>
    <t>High</t>
  </si>
  <si>
    <t>Low</t>
  </si>
  <si>
    <t>Mean</t>
  </si>
  <si>
    <t>Snow</t>
  </si>
  <si>
    <t>Daily Max Precipitation</t>
  </si>
  <si>
    <t>Days 90</t>
  </si>
  <si>
    <t>Days 32</t>
  </si>
  <si>
    <t>Snow Days</t>
  </si>
  <si>
    <t>Answer:</t>
  </si>
  <si>
    <t>X:</t>
  </si>
  <si>
    <t xml:space="preserve">How many days total did the temperature stay below 32? </t>
  </si>
  <si>
    <r>
      <t>How many days</t>
    </r>
    <r>
      <rPr>
        <b/>
        <u/>
        <sz val="11"/>
        <color theme="1"/>
        <rFont val="Calibri"/>
        <family val="2"/>
        <scheme val="minor"/>
      </rPr>
      <t xml:space="preserve"> in 2009</t>
    </r>
    <r>
      <rPr>
        <b/>
        <sz val="11"/>
        <color theme="1"/>
        <rFont val="Calibri"/>
        <family val="2"/>
        <scheme val="minor"/>
      </rPr>
      <t xml:space="preserve"> total did the temperature stay below 32?</t>
    </r>
  </si>
  <si>
    <r>
      <t>How many days</t>
    </r>
    <r>
      <rPr>
        <b/>
        <u/>
        <sz val="11"/>
        <color theme="1"/>
        <rFont val="Calibri"/>
        <family val="2"/>
        <scheme val="minor"/>
      </rPr>
      <t xml:space="preserve"> in Year X</t>
    </r>
    <r>
      <rPr>
        <b/>
        <sz val="11"/>
        <color theme="1"/>
        <rFont val="Calibri"/>
        <family val="2"/>
        <scheme val="minor"/>
      </rPr>
      <t xml:space="preserve"> total did the temperature stay below 32?</t>
    </r>
  </si>
  <si>
    <t>How many months was there at least one day where the temperature stayed below 32?</t>
  </si>
  <si>
    <t>What was the coldest average low?</t>
  </si>
  <si>
    <t>What was the most precipitation that occurred in a month?</t>
  </si>
  <si>
    <t>Which row did the coldest average low appear in (within 2-109)?</t>
  </si>
  <si>
    <t>What year did the coldest average low occur in?</t>
  </si>
  <si>
    <t>Y</t>
  </si>
  <si>
    <t>How many days did it snow in 2010?</t>
  </si>
  <si>
    <t>How many days did it snow in the month with the greatest amount of snowfall?</t>
  </si>
  <si>
    <t>What month had the greatest amount of snowfall?</t>
  </si>
  <si>
    <t>…what year was it?</t>
  </si>
  <si>
    <t>…what month was it?</t>
  </si>
  <si>
    <t>What was the average mean temperatures for the following years?</t>
  </si>
  <si>
    <r>
      <t>How many days</t>
    </r>
    <r>
      <rPr>
        <b/>
        <u/>
        <sz val="11"/>
        <color theme="1"/>
        <rFont val="Calibri"/>
        <family val="2"/>
        <scheme val="minor"/>
      </rPr>
      <t xml:space="preserve"> in Year X was the temp less than 32 and</t>
    </r>
    <r>
      <rPr>
        <b/>
        <sz val="11"/>
        <color theme="1"/>
        <rFont val="Calibri"/>
        <family val="2"/>
        <scheme val="minor"/>
      </rPr>
      <t xml:space="preserve"> was the </t>
    </r>
    <r>
      <rPr>
        <b/>
        <u/>
        <sz val="11"/>
        <color theme="1"/>
        <rFont val="Calibri"/>
        <family val="2"/>
        <scheme val="minor"/>
      </rPr>
      <t>average low colder than Y degrees</t>
    </r>
    <r>
      <rPr>
        <b/>
        <sz val="11"/>
        <color theme="1"/>
        <rFont val="Calibri"/>
        <family val="2"/>
        <scheme val="minor"/>
      </rPr>
      <t>?</t>
    </r>
  </si>
  <si>
    <t>Total Precipitation</t>
  </si>
  <si>
    <t>Total Rain Days</t>
  </si>
  <si>
    <t>Highest Avg. High</t>
  </si>
  <si>
    <t>Lowest Avg. Low</t>
  </si>
  <si>
    <t>Average Mean</t>
  </si>
  <si>
    <t>Total Snow</t>
  </si>
  <si>
    <t>Total Days 90</t>
  </si>
  <si>
    <t>Total Days 32</t>
  </si>
  <si>
    <t>Total Snow Days</t>
  </si>
  <si>
    <t>Year:</t>
  </si>
  <si>
    <t>Category:</t>
  </si>
  <si>
    <t>How many days did it snow in that year? (Q14)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</si>
</sst>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b/>
      <sz val="11"/>
      <color theme="9" tint="-0.249977111117893"/>
      <name val="Calibri"/>
      <family val="2"/>
      <scheme val="minor"/>
    </font>
    <font>
      <b/>
      <sz val="10"/>
      <color rgb="FF000000"/>
      <name val="Arial Unicode MS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/>
    <xf numFmtId="0" fontId="3" fillId="0" borderId="0" xfId="0" applyFont="1"/>
    <xf numFmtId="0" fontId="1" fillId="2" borderId="1" xfId="1"/>
    <xf numFmtId="0" fontId="2" fillId="3" borderId="1" xfId="2"/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5" fillId="0" borderId="0" xfId="0" applyFont="1"/>
    <xf numFmtId="0" fontId="4" fillId="4" borderId="0" xfId="0" applyFont="1" applyFill="1" applyAlignment="1">
      <alignment vertical="center"/>
    </xf>
    <xf numFmtId="0" fontId="0" fillId="4" borderId="0" xfId="0" applyFill="1"/>
  </cellXfs>
  <cellStyles count="9">
    <cellStyle name="Calculation" xfId="2" builtinId="22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tabSelected="1" workbookViewId="0">
      <pane ySplit="1" topLeftCell="A129" activePane="bottomLeft" state="frozen"/>
      <selection pane="bottomLeft" activeCell="F167" sqref="F167"/>
    </sheetView>
  </sheetViews>
  <sheetFormatPr defaultColWidth="8.85546875" defaultRowHeight="15" x14ac:dyDescent="0.25"/>
  <cols>
    <col min="9" max="9" width="15" customWidth="1"/>
  </cols>
  <sheetData>
    <row r="1" spans="1:12" x14ac:dyDescent="0.25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s="1">
        <v>2005</v>
      </c>
      <c r="B2">
        <v>1</v>
      </c>
      <c r="C2">
        <v>6.2</v>
      </c>
      <c r="D2">
        <v>17</v>
      </c>
      <c r="E2">
        <v>34.6</v>
      </c>
      <c r="F2">
        <v>21</v>
      </c>
      <c r="G2">
        <v>27.8</v>
      </c>
      <c r="H2">
        <v>9.4</v>
      </c>
      <c r="I2">
        <v>1.45</v>
      </c>
      <c r="J2">
        <v>0</v>
      </c>
      <c r="K2">
        <v>25</v>
      </c>
      <c r="L2">
        <v>9</v>
      </c>
    </row>
    <row r="3" spans="1:12" x14ac:dyDescent="0.25">
      <c r="A3" s="1">
        <v>2005</v>
      </c>
      <c r="B3">
        <v>2</v>
      </c>
      <c r="C3">
        <v>2</v>
      </c>
      <c r="D3">
        <v>10</v>
      </c>
      <c r="E3">
        <v>42.1</v>
      </c>
      <c r="F3">
        <v>27.2</v>
      </c>
      <c r="G3">
        <v>34.700000000000003</v>
      </c>
      <c r="H3">
        <v>2.1</v>
      </c>
      <c r="I3">
        <v>0.88</v>
      </c>
      <c r="J3">
        <v>0</v>
      </c>
      <c r="K3">
        <v>22</v>
      </c>
      <c r="L3">
        <v>4</v>
      </c>
    </row>
    <row r="4" spans="1:12" x14ac:dyDescent="0.25">
      <c r="A4" s="1">
        <v>2005</v>
      </c>
      <c r="B4">
        <v>3</v>
      </c>
      <c r="C4">
        <v>1.73</v>
      </c>
      <c r="D4">
        <v>7</v>
      </c>
      <c r="E4">
        <v>48.3</v>
      </c>
      <c r="F4">
        <v>28.3</v>
      </c>
      <c r="G4">
        <v>38.299999999999997</v>
      </c>
      <c r="H4">
        <v>0.2</v>
      </c>
      <c r="I4">
        <v>0.83</v>
      </c>
      <c r="J4">
        <v>0</v>
      </c>
      <c r="K4">
        <v>22</v>
      </c>
      <c r="L4">
        <v>2</v>
      </c>
    </row>
    <row r="5" spans="1:12" x14ac:dyDescent="0.25">
      <c r="A5" s="1">
        <v>2005</v>
      </c>
      <c r="B5">
        <v>4</v>
      </c>
      <c r="C5">
        <v>3.98</v>
      </c>
      <c r="D5">
        <v>8</v>
      </c>
      <c r="E5">
        <v>67</v>
      </c>
      <c r="F5">
        <v>42.3</v>
      </c>
      <c r="G5">
        <v>54.7</v>
      </c>
      <c r="H5">
        <v>0</v>
      </c>
      <c r="I5">
        <v>1.98</v>
      </c>
      <c r="J5">
        <v>0</v>
      </c>
      <c r="K5">
        <v>0</v>
      </c>
      <c r="L5">
        <v>0</v>
      </c>
    </row>
    <row r="6" spans="1:12" x14ac:dyDescent="0.25">
      <c r="A6" s="1">
        <v>2005</v>
      </c>
      <c r="B6">
        <v>5</v>
      </c>
      <c r="C6">
        <v>0.97</v>
      </c>
      <c r="D6">
        <v>5</v>
      </c>
      <c r="E6">
        <v>74.3</v>
      </c>
      <c r="F6">
        <v>48.3</v>
      </c>
      <c r="G6">
        <v>61.3</v>
      </c>
      <c r="H6">
        <v>0</v>
      </c>
      <c r="I6">
        <v>0.75</v>
      </c>
      <c r="J6">
        <v>0</v>
      </c>
      <c r="K6">
        <v>2</v>
      </c>
      <c r="L6">
        <v>0</v>
      </c>
    </row>
    <row r="7" spans="1:12" x14ac:dyDescent="0.25">
      <c r="A7" s="1">
        <v>2005</v>
      </c>
      <c r="B7">
        <v>6</v>
      </c>
      <c r="C7">
        <v>2.42</v>
      </c>
      <c r="D7">
        <v>6</v>
      </c>
      <c r="E7">
        <v>86.3</v>
      </c>
      <c r="F7">
        <v>63.7</v>
      </c>
      <c r="G7">
        <v>75</v>
      </c>
      <c r="H7">
        <v>0</v>
      </c>
      <c r="I7">
        <v>1.62</v>
      </c>
      <c r="J7">
        <v>16</v>
      </c>
      <c r="K7">
        <v>0</v>
      </c>
      <c r="L7">
        <v>0</v>
      </c>
    </row>
    <row r="8" spans="1:12" x14ac:dyDescent="0.25">
      <c r="A8" s="1">
        <v>2005</v>
      </c>
      <c r="B8">
        <v>7</v>
      </c>
      <c r="C8">
        <v>4.3</v>
      </c>
      <c r="D8">
        <v>10</v>
      </c>
      <c r="E8">
        <v>86.6</v>
      </c>
      <c r="F8">
        <v>65.5</v>
      </c>
      <c r="G8">
        <v>76.099999999999994</v>
      </c>
      <c r="H8">
        <v>0</v>
      </c>
      <c r="I8">
        <v>1.07</v>
      </c>
      <c r="J8">
        <v>8</v>
      </c>
      <c r="K8">
        <v>0</v>
      </c>
      <c r="L8">
        <v>0</v>
      </c>
    </row>
    <row r="9" spans="1:12" x14ac:dyDescent="0.25">
      <c r="A9" s="1">
        <v>2005</v>
      </c>
      <c r="B9">
        <v>8</v>
      </c>
      <c r="C9">
        <v>2.2599999999999998</v>
      </c>
      <c r="D9">
        <v>10</v>
      </c>
      <c r="E9">
        <v>85.9</v>
      </c>
      <c r="F9">
        <v>65.7</v>
      </c>
      <c r="G9">
        <v>75.8</v>
      </c>
      <c r="H9">
        <v>0</v>
      </c>
      <c r="I9">
        <v>1.02</v>
      </c>
      <c r="J9">
        <v>10</v>
      </c>
      <c r="K9">
        <v>0</v>
      </c>
      <c r="L9">
        <v>0</v>
      </c>
    </row>
    <row r="10" spans="1:12" x14ac:dyDescent="0.25">
      <c r="A10" s="1">
        <v>2005</v>
      </c>
      <c r="B10">
        <v>9</v>
      </c>
      <c r="C10">
        <v>5.66</v>
      </c>
      <c r="D10">
        <v>7</v>
      </c>
      <c r="E10">
        <v>83.4</v>
      </c>
      <c r="F10">
        <v>58.4</v>
      </c>
      <c r="G10">
        <v>70.900000000000006</v>
      </c>
      <c r="H10">
        <v>0</v>
      </c>
      <c r="I10">
        <v>1.67</v>
      </c>
      <c r="J10">
        <v>9</v>
      </c>
      <c r="K10">
        <v>0</v>
      </c>
      <c r="L10">
        <v>0</v>
      </c>
    </row>
    <row r="11" spans="1:12" x14ac:dyDescent="0.25">
      <c r="A11" s="1">
        <v>2005</v>
      </c>
      <c r="B11">
        <v>10</v>
      </c>
      <c r="C11">
        <v>1.28</v>
      </c>
      <c r="D11">
        <v>7</v>
      </c>
      <c r="E11">
        <v>66.599999999999994</v>
      </c>
      <c r="F11">
        <v>45.1</v>
      </c>
      <c r="G11">
        <v>55.9</v>
      </c>
      <c r="H11">
        <v>0</v>
      </c>
      <c r="I11">
        <v>1.05</v>
      </c>
      <c r="J11">
        <v>0</v>
      </c>
      <c r="K11">
        <v>2</v>
      </c>
      <c r="L11">
        <v>0</v>
      </c>
    </row>
    <row r="12" spans="1:12" x14ac:dyDescent="0.25">
      <c r="A12" s="1">
        <v>2005</v>
      </c>
      <c r="B12">
        <v>11</v>
      </c>
      <c r="C12">
        <v>3.72</v>
      </c>
      <c r="D12">
        <v>7</v>
      </c>
      <c r="E12">
        <v>54</v>
      </c>
      <c r="F12">
        <v>33.4</v>
      </c>
      <c r="G12">
        <v>43.7</v>
      </c>
      <c r="H12">
        <v>0</v>
      </c>
      <c r="I12">
        <v>1.33</v>
      </c>
      <c r="J12">
        <v>0</v>
      </c>
      <c r="K12">
        <v>13</v>
      </c>
      <c r="L12">
        <v>0</v>
      </c>
    </row>
    <row r="13" spans="1:12" x14ac:dyDescent="0.25">
      <c r="A13" s="1">
        <v>2005</v>
      </c>
      <c r="B13">
        <v>12</v>
      </c>
      <c r="C13">
        <v>1.86</v>
      </c>
      <c r="D13">
        <v>12</v>
      </c>
      <c r="E13">
        <v>31.4</v>
      </c>
      <c r="F13">
        <v>18.2</v>
      </c>
      <c r="G13">
        <v>24.8</v>
      </c>
      <c r="H13">
        <v>11.2</v>
      </c>
      <c r="I13">
        <v>0.81</v>
      </c>
      <c r="J13">
        <v>0</v>
      </c>
      <c r="K13">
        <v>26</v>
      </c>
      <c r="L13">
        <v>10</v>
      </c>
    </row>
    <row r="14" spans="1:12" x14ac:dyDescent="0.25">
      <c r="A14" s="1">
        <v>2006</v>
      </c>
      <c r="B14">
        <v>1</v>
      </c>
      <c r="C14">
        <v>1.78</v>
      </c>
      <c r="D14">
        <v>9</v>
      </c>
      <c r="E14">
        <v>45.5</v>
      </c>
      <c r="F14">
        <v>30.2</v>
      </c>
      <c r="G14">
        <v>37.9</v>
      </c>
      <c r="H14">
        <v>0.4</v>
      </c>
      <c r="I14">
        <v>0.69</v>
      </c>
      <c r="J14">
        <v>0</v>
      </c>
      <c r="K14">
        <v>19</v>
      </c>
      <c r="L14">
        <v>3</v>
      </c>
    </row>
    <row r="15" spans="1:12" x14ac:dyDescent="0.25">
      <c r="A15" s="1">
        <v>2006</v>
      </c>
      <c r="B15">
        <v>2</v>
      </c>
      <c r="C15">
        <v>0.52</v>
      </c>
      <c r="D15">
        <v>6</v>
      </c>
      <c r="E15">
        <v>41.7</v>
      </c>
      <c r="F15">
        <v>20.3</v>
      </c>
      <c r="G15">
        <v>31</v>
      </c>
      <c r="H15">
        <v>0.2</v>
      </c>
      <c r="I15">
        <v>0.3</v>
      </c>
      <c r="J15">
        <v>0</v>
      </c>
      <c r="K15">
        <v>27</v>
      </c>
      <c r="L15">
        <v>2</v>
      </c>
    </row>
    <row r="16" spans="1:12" x14ac:dyDescent="0.25">
      <c r="A16" s="1">
        <v>2006</v>
      </c>
      <c r="B16">
        <v>3</v>
      </c>
      <c r="C16">
        <v>3.46</v>
      </c>
      <c r="D16">
        <v>13</v>
      </c>
      <c r="E16">
        <v>51.2</v>
      </c>
      <c r="F16">
        <v>32.5</v>
      </c>
      <c r="G16">
        <v>41.9</v>
      </c>
      <c r="H16">
        <v>2.2000000000000002</v>
      </c>
      <c r="I16">
        <v>1.05</v>
      </c>
      <c r="J16">
        <v>0</v>
      </c>
      <c r="K16">
        <v>19</v>
      </c>
      <c r="L16">
        <v>3</v>
      </c>
    </row>
    <row r="17" spans="1:12" x14ac:dyDescent="0.25">
      <c r="A17" s="1">
        <v>2006</v>
      </c>
      <c r="B17">
        <v>4</v>
      </c>
      <c r="C17">
        <v>4.41</v>
      </c>
      <c r="D17">
        <v>12</v>
      </c>
      <c r="E17">
        <v>68.099999999999994</v>
      </c>
      <c r="F17">
        <v>44.9</v>
      </c>
      <c r="G17">
        <v>56.5</v>
      </c>
      <c r="H17">
        <v>0</v>
      </c>
      <c r="I17">
        <v>1.22</v>
      </c>
      <c r="J17">
        <v>0</v>
      </c>
      <c r="K17">
        <v>2</v>
      </c>
      <c r="L17">
        <v>0</v>
      </c>
    </row>
    <row r="18" spans="1:12" x14ac:dyDescent="0.25">
      <c r="A18" s="1">
        <v>2006</v>
      </c>
      <c r="B18">
        <v>5</v>
      </c>
      <c r="C18">
        <v>3.06</v>
      </c>
      <c r="D18">
        <v>15</v>
      </c>
      <c r="E18">
        <v>72.400000000000006</v>
      </c>
      <c r="F18">
        <v>51.8</v>
      </c>
      <c r="G18">
        <v>62.1</v>
      </c>
      <c r="H18">
        <v>0</v>
      </c>
      <c r="I18">
        <v>0.77</v>
      </c>
      <c r="J18">
        <v>3</v>
      </c>
      <c r="K18">
        <v>0</v>
      </c>
      <c r="L18">
        <v>0</v>
      </c>
    </row>
    <row r="19" spans="1:12" x14ac:dyDescent="0.25">
      <c r="A19" s="1">
        <v>2006</v>
      </c>
      <c r="B19">
        <v>6</v>
      </c>
      <c r="C19">
        <v>1.65</v>
      </c>
      <c r="D19">
        <v>11</v>
      </c>
      <c r="E19">
        <v>82.3</v>
      </c>
      <c r="F19">
        <v>60.4</v>
      </c>
      <c r="G19">
        <v>71.400000000000006</v>
      </c>
      <c r="H19">
        <v>0</v>
      </c>
      <c r="I19">
        <v>0.44</v>
      </c>
      <c r="J19">
        <v>4</v>
      </c>
      <c r="K19">
        <v>0</v>
      </c>
      <c r="L19">
        <v>0</v>
      </c>
    </row>
    <row r="20" spans="1:12" x14ac:dyDescent="0.25">
      <c r="A20" s="1">
        <v>2006</v>
      </c>
      <c r="B20">
        <v>7</v>
      </c>
      <c r="C20">
        <v>7.85</v>
      </c>
      <c r="D20">
        <v>15</v>
      </c>
      <c r="E20">
        <v>87.2</v>
      </c>
      <c r="F20">
        <v>66.2</v>
      </c>
      <c r="G20">
        <v>76.7</v>
      </c>
      <c r="H20">
        <v>0</v>
      </c>
      <c r="I20">
        <v>1.81</v>
      </c>
      <c r="J20">
        <v>11</v>
      </c>
      <c r="K20">
        <v>0</v>
      </c>
      <c r="L20">
        <v>0</v>
      </c>
    </row>
    <row r="21" spans="1:12" x14ac:dyDescent="0.25">
      <c r="A21" s="1">
        <v>2006</v>
      </c>
      <c r="B21">
        <v>8</v>
      </c>
      <c r="C21">
        <v>3</v>
      </c>
      <c r="D21">
        <v>13</v>
      </c>
      <c r="E21">
        <v>82.9</v>
      </c>
      <c r="F21">
        <v>65.099999999999994</v>
      </c>
      <c r="G21">
        <v>74</v>
      </c>
      <c r="H21">
        <v>0</v>
      </c>
      <c r="I21">
        <v>0.77</v>
      </c>
      <c r="J21">
        <v>2</v>
      </c>
      <c r="K21">
        <v>0</v>
      </c>
      <c r="L21">
        <v>0</v>
      </c>
    </row>
    <row r="22" spans="1:12" x14ac:dyDescent="0.25">
      <c r="A22" s="1">
        <v>2006</v>
      </c>
      <c r="B22">
        <v>9</v>
      </c>
      <c r="C22">
        <v>1.34</v>
      </c>
      <c r="D22">
        <v>8</v>
      </c>
      <c r="E22">
        <v>74.7</v>
      </c>
      <c r="F22">
        <v>52.9</v>
      </c>
      <c r="G22">
        <v>63.8</v>
      </c>
      <c r="H22">
        <v>0</v>
      </c>
      <c r="I22">
        <v>0.62</v>
      </c>
      <c r="J22">
        <v>0</v>
      </c>
      <c r="K22">
        <v>0</v>
      </c>
      <c r="L22">
        <v>0</v>
      </c>
    </row>
    <row r="23" spans="1:12" x14ac:dyDescent="0.25">
      <c r="A23" s="1">
        <v>2006</v>
      </c>
      <c r="B23">
        <v>10</v>
      </c>
      <c r="C23">
        <v>3.78</v>
      </c>
      <c r="D23">
        <v>10</v>
      </c>
      <c r="E23">
        <v>62.5</v>
      </c>
      <c r="F23">
        <v>40.299999999999997</v>
      </c>
      <c r="G23">
        <v>51.4</v>
      </c>
      <c r="H23">
        <v>0</v>
      </c>
      <c r="I23">
        <v>2.15</v>
      </c>
      <c r="J23">
        <v>0</v>
      </c>
      <c r="K23">
        <v>8</v>
      </c>
      <c r="L23">
        <v>0</v>
      </c>
    </row>
    <row r="24" spans="1:12" x14ac:dyDescent="0.25">
      <c r="A24" s="1">
        <v>2006</v>
      </c>
      <c r="B24">
        <v>11</v>
      </c>
      <c r="C24">
        <v>2.35</v>
      </c>
      <c r="D24">
        <v>9</v>
      </c>
      <c r="E24">
        <v>53</v>
      </c>
      <c r="F24">
        <v>34.5</v>
      </c>
      <c r="G24">
        <v>43.8</v>
      </c>
      <c r="H24">
        <v>0</v>
      </c>
      <c r="I24">
        <v>0.54</v>
      </c>
      <c r="J24">
        <v>0</v>
      </c>
      <c r="K24">
        <v>15</v>
      </c>
      <c r="L24">
        <v>0</v>
      </c>
    </row>
    <row r="25" spans="1:12" x14ac:dyDescent="0.25">
      <c r="A25" s="1">
        <v>2006</v>
      </c>
      <c r="B25">
        <v>12</v>
      </c>
      <c r="C25">
        <v>4.68</v>
      </c>
      <c r="D25">
        <v>9</v>
      </c>
      <c r="E25">
        <v>43.9</v>
      </c>
      <c r="F25">
        <v>27.5</v>
      </c>
      <c r="G25">
        <v>35.700000000000003</v>
      </c>
      <c r="H25">
        <v>0.5</v>
      </c>
      <c r="I25">
        <v>1.26</v>
      </c>
      <c r="J25">
        <v>0</v>
      </c>
      <c r="K25">
        <v>19</v>
      </c>
      <c r="L25">
        <v>1</v>
      </c>
    </row>
    <row r="26" spans="1:12" x14ac:dyDescent="0.25">
      <c r="A26" s="1">
        <v>2007</v>
      </c>
      <c r="B26">
        <v>1</v>
      </c>
      <c r="C26">
        <v>3.03</v>
      </c>
      <c r="D26">
        <v>9</v>
      </c>
      <c r="E26">
        <v>36.1</v>
      </c>
      <c r="F26">
        <v>23.3</v>
      </c>
      <c r="G26">
        <v>29.7</v>
      </c>
      <c r="H26">
        <v>3.7</v>
      </c>
      <c r="I26">
        <v>1.06</v>
      </c>
      <c r="J26">
        <v>0</v>
      </c>
      <c r="K26">
        <v>25</v>
      </c>
      <c r="L26">
        <v>4</v>
      </c>
    </row>
    <row r="27" spans="1:12" x14ac:dyDescent="0.25">
      <c r="A27" s="1">
        <v>2007</v>
      </c>
      <c r="B27">
        <v>2</v>
      </c>
      <c r="C27">
        <v>2.0699999999999998</v>
      </c>
      <c r="D27">
        <v>6</v>
      </c>
      <c r="E27">
        <v>26.7</v>
      </c>
      <c r="F27">
        <v>11.8</v>
      </c>
      <c r="G27">
        <v>19.3</v>
      </c>
      <c r="H27">
        <v>20</v>
      </c>
      <c r="I27">
        <v>0.74</v>
      </c>
      <c r="J27">
        <v>0</v>
      </c>
      <c r="K27">
        <v>28</v>
      </c>
      <c r="L27">
        <v>8</v>
      </c>
    </row>
    <row r="28" spans="1:12" x14ac:dyDescent="0.25">
      <c r="A28" s="1">
        <v>2007</v>
      </c>
      <c r="B28">
        <v>3</v>
      </c>
      <c r="C28">
        <v>2.23</v>
      </c>
      <c r="D28">
        <v>13</v>
      </c>
      <c r="E28">
        <v>58.5</v>
      </c>
      <c r="F28">
        <v>37.5</v>
      </c>
      <c r="G28">
        <v>48</v>
      </c>
      <c r="H28">
        <v>0.2</v>
      </c>
      <c r="I28">
        <v>0.48</v>
      </c>
      <c r="J28">
        <v>0</v>
      </c>
      <c r="K28">
        <v>12</v>
      </c>
      <c r="L28">
        <v>1</v>
      </c>
    </row>
    <row r="29" spans="1:12" x14ac:dyDescent="0.25">
      <c r="A29" s="1">
        <v>2007</v>
      </c>
      <c r="B29">
        <v>4</v>
      </c>
      <c r="C29">
        <v>2.4300000000000002</v>
      </c>
      <c r="D29">
        <v>9</v>
      </c>
      <c r="E29">
        <v>61.2</v>
      </c>
      <c r="F29">
        <v>39.299999999999997</v>
      </c>
      <c r="G29">
        <v>50.3</v>
      </c>
      <c r="H29">
        <v>0</v>
      </c>
      <c r="I29">
        <v>0.52</v>
      </c>
      <c r="J29">
        <v>0</v>
      </c>
      <c r="K29">
        <v>8</v>
      </c>
      <c r="L29">
        <v>0</v>
      </c>
    </row>
    <row r="30" spans="1:12" x14ac:dyDescent="0.25">
      <c r="A30" s="1">
        <v>2007</v>
      </c>
      <c r="B30">
        <v>5</v>
      </c>
      <c r="C30">
        <v>1.63</v>
      </c>
      <c r="D30">
        <v>8</v>
      </c>
      <c r="E30">
        <v>80.7</v>
      </c>
      <c r="F30">
        <v>55.4</v>
      </c>
      <c r="G30">
        <v>68.099999999999994</v>
      </c>
      <c r="H30">
        <v>0</v>
      </c>
      <c r="I30">
        <v>0.93</v>
      </c>
      <c r="J30">
        <v>1</v>
      </c>
      <c r="K30">
        <v>0</v>
      </c>
      <c r="L30">
        <v>0</v>
      </c>
    </row>
    <row r="31" spans="1:12" x14ac:dyDescent="0.25">
      <c r="A31" s="1">
        <v>2007</v>
      </c>
      <c r="B31">
        <v>6</v>
      </c>
      <c r="C31">
        <v>5.68</v>
      </c>
      <c r="D31">
        <v>11</v>
      </c>
      <c r="E31">
        <v>84.4</v>
      </c>
      <c r="F31">
        <v>62.5</v>
      </c>
      <c r="G31">
        <v>73.5</v>
      </c>
      <c r="H31">
        <v>0</v>
      </c>
      <c r="I31">
        <v>1.34</v>
      </c>
      <c r="J31">
        <v>7</v>
      </c>
      <c r="K31">
        <v>0</v>
      </c>
      <c r="L31">
        <v>0</v>
      </c>
    </row>
    <row r="32" spans="1:12" x14ac:dyDescent="0.25">
      <c r="A32" s="1">
        <v>2007</v>
      </c>
      <c r="B32">
        <v>7</v>
      </c>
      <c r="C32">
        <v>3.44</v>
      </c>
      <c r="D32">
        <v>10</v>
      </c>
      <c r="E32">
        <v>83.1</v>
      </c>
      <c r="F32">
        <v>62.6</v>
      </c>
      <c r="G32">
        <v>72.900000000000006</v>
      </c>
      <c r="H32">
        <v>0</v>
      </c>
      <c r="I32">
        <v>1.26</v>
      </c>
      <c r="J32">
        <v>0</v>
      </c>
      <c r="K32">
        <v>0</v>
      </c>
      <c r="L32">
        <v>0</v>
      </c>
    </row>
    <row r="33" spans="1:12" x14ac:dyDescent="0.25">
      <c r="A33" s="1">
        <v>2007</v>
      </c>
      <c r="B33">
        <v>8</v>
      </c>
      <c r="C33">
        <v>1.48</v>
      </c>
      <c r="D33">
        <v>8</v>
      </c>
      <c r="E33">
        <v>88.8</v>
      </c>
      <c r="F33">
        <v>67.5</v>
      </c>
      <c r="G33">
        <v>78.2</v>
      </c>
      <c r="H33">
        <v>0</v>
      </c>
      <c r="I33">
        <v>0.42</v>
      </c>
      <c r="J33">
        <v>16</v>
      </c>
      <c r="K33">
        <v>0</v>
      </c>
      <c r="L33">
        <v>0</v>
      </c>
    </row>
    <row r="34" spans="1:12" x14ac:dyDescent="0.25">
      <c r="A34" s="1">
        <v>2007</v>
      </c>
      <c r="B34">
        <v>9</v>
      </c>
      <c r="C34">
        <v>2.06</v>
      </c>
      <c r="D34">
        <v>7</v>
      </c>
      <c r="E34">
        <v>84</v>
      </c>
      <c r="F34">
        <v>57.5</v>
      </c>
      <c r="G34">
        <v>70.8</v>
      </c>
      <c r="H34">
        <v>0</v>
      </c>
      <c r="I34">
        <v>1.04</v>
      </c>
      <c r="J34">
        <v>9</v>
      </c>
      <c r="K34">
        <v>0</v>
      </c>
      <c r="L34">
        <v>0</v>
      </c>
    </row>
    <row r="35" spans="1:12" x14ac:dyDescent="0.25">
      <c r="A35" s="1">
        <v>2007</v>
      </c>
      <c r="B35">
        <v>10</v>
      </c>
      <c r="C35">
        <v>3.29</v>
      </c>
      <c r="D35">
        <v>9</v>
      </c>
      <c r="E35">
        <v>70.8</v>
      </c>
      <c r="F35">
        <v>48.9</v>
      </c>
      <c r="G35">
        <v>59.9</v>
      </c>
      <c r="H35">
        <v>0</v>
      </c>
      <c r="I35">
        <v>1.1100000000000001</v>
      </c>
      <c r="J35">
        <v>4</v>
      </c>
      <c r="K35">
        <v>1</v>
      </c>
      <c r="L35">
        <v>0</v>
      </c>
    </row>
    <row r="36" spans="1:12" x14ac:dyDescent="0.25">
      <c r="A36" s="1">
        <v>2007</v>
      </c>
      <c r="B36">
        <v>11</v>
      </c>
      <c r="C36">
        <v>3.65</v>
      </c>
      <c r="D36">
        <v>8</v>
      </c>
      <c r="E36">
        <v>51.8</v>
      </c>
      <c r="F36">
        <v>32.700000000000003</v>
      </c>
      <c r="G36">
        <v>42.3</v>
      </c>
      <c r="H36">
        <v>0</v>
      </c>
      <c r="I36">
        <v>1.96</v>
      </c>
      <c r="J36">
        <v>0</v>
      </c>
      <c r="K36">
        <v>16</v>
      </c>
      <c r="L36">
        <v>0</v>
      </c>
    </row>
    <row r="37" spans="1:12" x14ac:dyDescent="0.25">
      <c r="A37" s="1">
        <v>2007</v>
      </c>
      <c r="B37">
        <v>12</v>
      </c>
      <c r="C37">
        <v>2.95</v>
      </c>
      <c r="D37">
        <v>18</v>
      </c>
      <c r="E37">
        <v>37.299999999999997</v>
      </c>
      <c r="F37">
        <v>24.1</v>
      </c>
      <c r="G37">
        <v>30.7</v>
      </c>
      <c r="H37">
        <v>7.8</v>
      </c>
      <c r="I37">
        <v>0.49</v>
      </c>
      <c r="J37">
        <v>0</v>
      </c>
      <c r="K37">
        <v>29</v>
      </c>
      <c r="L37">
        <v>5</v>
      </c>
    </row>
    <row r="38" spans="1:12" x14ac:dyDescent="0.25">
      <c r="A38" s="1">
        <v>2008</v>
      </c>
      <c r="B38">
        <v>1</v>
      </c>
      <c r="C38">
        <v>2.31</v>
      </c>
      <c r="D38">
        <v>10</v>
      </c>
      <c r="E38">
        <v>35.299999999999997</v>
      </c>
      <c r="F38">
        <v>16.5</v>
      </c>
      <c r="G38">
        <v>25.9</v>
      </c>
      <c r="H38">
        <v>1.3</v>
      </c>
      <c r="I38">
        <v>1.4</v>
      </c>
      <c r="J38">
        <v>0</v>
      </c>
      <c r="K38">
        <v>27</v>
      </c>
      <c r="L38">
        <v>5</v>
      </c>
    </row>
    <row r="39" spans="1:12" x14ac:dyDescent="0.25">
      <c r="A39" s="1">
        <v>2008</v>
      </c>
      <c r="B39">
        <v>2</v>
      </c>
      <c r="C39">
        <v>5.96</v>
      </c>
      <c r="D39">
        <v>17</v>
      </c>
      <c r="E39">
        <v>33.299999999999997</v>
      </c>
      <c r="F39">
        <v>17.8</v>
      </c>
      <c r="G39">
        <v>25.6</v>
      </c>
      <c r="H39">
        <v>15.2</v>
      </c>
      <c r="I39">
        <v>2.23</v>
      </c>
      <c r="J39">
        <v>0</v>
      </c>
      <c r="K39">
        <v>28</v>
      </c>
      <c r="L39">
        <v>10</v>
      </c>
    </row>
    <row r="40" spans="1:12" x14ac:dyDescent="0.25">
      <c r="A40" s="1">
        <v>2008</v>
      </c>
      <c r="B40">
        <v>3</v>
      </c>
      <c r="C40">
        <v>2.84</v>
      </c>
      <c r="D40">
        <v>11</v>
      </c>
      <c r="E40">
        <v>47.3</v>
      </c>
      <c r="F40">
        <v>30</v>
      </c>
      <c r="G40">
        <v>38.700000000000003</v>
      </c>
      <c r="H40">
        <v>2</v>
      </c>
      <c r="I40">
        <v>0.71</v>
      </c>
      <c r="J40">
        <v>0</v>
      </c>
      <c r="K40">
        <v>18</v>
      </c>
      <c r="L40">
        <v>1</v>
      </c>
    </row>
    <row r="41" spans="1:12" x14ac:dyDescent="0.25">
      <c r="A41" s="1">
        <v>2008</v>
      </c>
      <c r="B41">
        <v>4</v>
      </c>
      <c r="C41">
        <v>3.01</v>
      </c>
      <c r="D41">
        <v>12</v>
      </c>
      <c r="E41">
        <v>61.9</v>
      </c>
      <c r="F41">
        <v>40.5</v>
      </c>
      <c r="G41">
        <v>51.2</v>
      </c>
      <c r="H41">
        <v>0</v>
      </c>
      <c r="I41">
        <v>1.29</v>
      </c>
      <c r="J41">
        <v>0</v>
      </c>
      <c r="K41">
        <v>5</v>
      </c>
      <c r="L41">
        <v>0</v>
      </c>
    </row>
    <row r="42" spans="1:12" x14ac:dyDescent="0.25">
      <c r="A42" s="1">
        <v>2008</v>
      </c>
      <c r="B42">
        <v>5</v>
      </c>
      <c r="C42">
        <v>6.07</v>
      </c>
      <c r="D42">
        <v>15</v>
      </c>
      <c r="E42">
        <v>68.8</v>
      </c>
      <c r="F42">
        <v>48</v>
      </c>
      <c r="G42">
        <v>58.4</v>
      </c>
      <c r="H42">
        <v>0</v>
      </c>
      <c r="I42">
        <v>1.4</v>
      </c>
      <c r="J42">
        <v>0</v>
      </c>
      <c r="K42">
        <v>0</v>
      </c>
      <c r="L42">
        <v>0</v>
      </c>
    </row>
    <row r="43" spans="1:12" x14ac:dyDescent="0.25">
      <c r="A43" s="1">
        <v>2008</v>
      </c>
      <c r="B43">
        <v>6</v>
      </c>
      <c r="C43">
        <v>6.4</v>
      </c>
      <c r="D43">
        <v>11</v>
      </c>
      <c r="E43">
        <v>83.4</v>
      </c>
      <c r="F43">
        <v>63</v>
      </c>
      <c r="G43">
        <v>73.2</v>
      </c>
      <c r="H43">
        <v>0</v>
      </c>
      <c r="I43">
        <v>2.46</v>
      </c>
      <c r="J43">
        <v>0</v>
      </c>
      <c r="K43">
        <v>0</v>
      </c>
      <c r="L43">
        <v>0</v>
      </c>
    </row>
    <row r="44" spans="1:12" x14ac:dyDescent="0.25">
      <c r="A44" s="1">
        <v>2008</v>
      </c>
      <c r="B44">
        <v>7</v>
      </c>
      <c r="C44">
        <v>7.89</v>
      </c>
      <c r="D44">
        <v>15</v>
      </c>
      <c r="E44">
        <v>83.8</v>
      </c>
      <c r="F44">
        <v>63.7</v>
      </c>
      <c r="G44">
        <v>73.8</v>
      </c>
      <c r="H44">
        <v>0</v>
      </c>
      <c r="I44">
        <v>1.88</v>
      </c>
      <c r="J44">
        <v>0</v>
      </c>
      <c r="K44">
        <v>0</v>
      </c>
      <c r="L44">
        <v>0</v>
      </c>
    </row>
    <row r="45" spans="1:12" x14ac:dyDescent="0.25">
      <c r="A45" s="1">
        <v>2008</v>
      </c>
      <c r="B45">
        <v>8</v>
      </c>
      <c r="C45">
        <v>0.79</v>
      </c>
      <c r="D45">
        <v>9</v>
      </c>
      <c r="E45">
        <v>82.4</v>
      </c>
      <c r="F45">
        <v>61.7</v>
      </c>
      <c r="G45">
        <v>72.099999999999994</v>
      </c>
      <c r="H45">
        <v>0</v>
      </c>
      <c r="I45">
        <v>0.34</v>
      </c>
      <c r="J45">
        <v>1</v>
      </c>
      <c r="K45">
        <v>0</v>
      </c>
      <c r="L45">
        <v>0</v>
      </c>
    </row>
    <row r="46" spans="1:12" x14ac:dyDescent="0.25">
      <c r="A46" s="1">
        <v>2008</v>
      </c>
      <c r="B46">
        <v>9</v>
      </c>
      <c r="C46">
        <v>8.15</v>
      </c>
      <c r="D46">
        <v>11</v>
      </c>
      <c r="E46">
        <v>77.5</v>
      </c>
      <c r="F46">
        <v>57.3</v>
      </c>
      <c r="G46">
        <v>67.400000000000006</v>
      </c>
      <c r="H46">
        <v>0</v>
      </c>
      <c r="I46">
        <v>3.3</v>
      </c>
      <c r="J46">
        <v>1</v>
      </c>
      <c r="K46">
        <v>0</v>
      </c>
      <c r="L46">
        <v>0</v>
      </c>
    </row>
    <row r="47" spans="1:12" x14ac:dyDescent="0.25">
      <c r="A47" s="1">
        <v>2008</v>
      </c>
      <c r="B47">
        <v>10</v>
      </c>
      <c r="C47">
        <v>2.96</v>
      </c>
      <c r="D47">
        <v>6</v>
      </c>
      <c r="E47">
        <v>66.5</v>
      </c>
      <c r="F47">
        <v>43</v>
      </c>
      <c r="G47">
        <v>54.8</v>
      </c>
      <c r="H47">
        <v>0</v>
      </c>
      <c r="I47">
        <v>1.1200000000000001</v>
      </c>
      <c r="J47">
        <v>0</v>
      </c>
      <c r="K47">
        <v>3</v>
      </c>
      <c r="L47">
        <v>0</v>
      </c>
    </row>
    <row r="48" spans="1:12" x14ac:dyDescent="0.25">
      <c r="A48" s="1">
        <v>2008</v>
      </c>
      <c r="B48">
        <v>11</v>
      </c>
      <c r="C48">
        <v>1.31</v>
      </c>
      <c r="D48">
        <v>7</v>
      </c>
      <c r="E48">
        <v>48</v>
      </c>
      <c r="F48">
        <v>31</v>
      </c>
      <c r="G48">
        <v>39.5</v>
      </c>
      <c r="H48">
        <v>2.4</v>
      </c>
      <c r="I48">
        <v>0.27</v>
      </c>
      <c r="J48">
        <v>0</v>
      </c>
      <c r="K48">
        <v>18</v>
      </c>
      <c r="L48">
        <v>1</v>
      </c>
    </row>
    <row r="49" spans="1:12" x14ac:dyDescent="0.25">
      <c r="A49" s="1">
        <v>2008</v>
      </c>
      <c r="B49">
        <v>12</v>
      </c>
      <c r="C49">
        <v>4.8899999999999997</v>
      </c>
      <c r="D49">
        <v>14</v>
      </c>
      <c r="E49">
        <v>34.4</v>
      </c>
      <c r="F49">
        <v>18</v>
      </c>
      <c r="G49">
        <v>26.2</v>
      </c>
      <c r="H49">
        <v>4.2</v>
      </c>
      <c r="I49">
        <v>1.41</v>
      </c>
      <c r="J49">
        <v>0</v>
      </c>
      <c r="K49">
        <v>28</v>
      </c>
      <c r="L49">
        <v>8</v>
      </c>
    </row>
    <row r="50" spans="1:12" s="11" customFormat="1" x14ac:dyDescent="0.25">
      <c r="A50" s="10">
        <v>2009</v>
      </c>
      <c r="B50" s="11">
        <v>1</v>
      </c>
      <c r="C50" s="11">
        <v>0.68</v>
      </c>
      <c r="D50" s="11">
        <v>6</v>
      </c>
      <c r="E50" s="11">
        <v>27.7</v>
      </c>
      <c r="F50" s="11">
        <v>9.9</v>
      </c>
      <c r="G50" s="11">
        <v>18.8</v>
      </c>
      <c r="H50" s="11">
        <v>9.9</v>
      </c>
      <c r="I50" s="11">
        <v>0.37</v>
      </c>
      <c r="J50" s="11">
        <v>0</v>
      </c>
      <c r="K50" s="11">
        <v>31</v>
      </c>
      <c r="L50" s="11">
        <v>7</v>
      </c>
    </row>
    <row r="51" spans="1:12" x14ac:dyDescent="0.25">
      <c r="A51" s="1">
        <v>2009</v>
      </c>
      <c r="B51">
        <v>2</v>
      </c>
      <c r="C51">
        <v>1.68</v>
      </c>
      <c r="D51">
        <v>8</v>
      </c>
      <c r="E51">
        <v>40.5</v>
      </c>
      <c r="F51">
        <v>21.8</v>
      </c>
      <c r="G51">
        <v>31.1</v>
      </c>
      <c r="H51">
        <v>2</v>
      </c>
      <c r="I51">
        <v>0.79</v>
      </c>
      <c r="J51">
        <v>0</v>
      </c>
      <c r="K51">
        <v>24</v>
      </c>
      <c r="L51">
        <v>4</v>
      </c>
    </row>
    <row r="52" spans="1:12" x14ac:dyDescent="0.25">
      <c r="A52" s="1">
        <v>2009</v>
      </c>
      <c r="B52">
        <v>3</v>
      </c>
      <c r="C52">
        <v>2.62</v>
      </c>
      <c r="D52">
        <v>7</v>
      </c>
      <c r="E52">
        <v>54.7</v>
      </c>
      <c r="F52">
        <v>32.200000000000003</v>
      </c>
      <c r="G52">
        <v>43.5</v>
      </c>
      <c r="H52">
        <v>0.2</v>
      </c>
      <c r="I52">
        <v>0.76</v>
      </c>
      <c r="J52">
        <v>0</v>
      </c>
      <c r="K52">
        <v>14</v>
      </c>
      <c r="L52">
        <v>1</v>
      </c>
    </row>
    <row r="53" spans="1:12" x14ac:dyDescent="0.25">
      <c r="A53" s="1">
        <v>2009</v>
      </c>
      <c r="B53">
        <v>4</v>
      </c>
      <c r="C53">
        <v>6.94</v>
      </c>
      <c r="D53">
        <v>14</v>
      </c>
      <c r="E53">
        <v>61.3</v>
      </c>
      <c r="F53">
        <v>41</v>
      </c>
      <c r="G53">
        <v>51.2</v>
      </c>
      <c r="H53">
        <v>0.4</v>
      </c>
      <c r="I53">
        <v>1.85</v>
      </c>
      <c r="J53">
        <v>0</v>
      </c>
      <c r="K53">
        <v>7</v>
      </c>
      <c r="L53">
        <v>1</v>
      </c>
    </row>
    <row r="54" spans="1:12" x14ac:dyDescent="0.25">
      <c r="A54" s="1">
        <v>2009</v>
      </c>
      <c r="B54">
        <v>5</v>
      </c>
      <c r="C54">
        <v>5.71</v>
      </c>
      <c r="D54">
        <v>14</v>
      </c>
      <c r="E54">
        <v>73.900000000000006</v>
      </c>
      <c r="F54">
        <v>52.6</v>
      </c>
      <c r="G54">
        <v>63.2</v>
      </c>
      <c r="H54">
        <v>0</v>
      </c>
      <c r="I54">
        <v>1.44</v>
      </c>
      <c r="J54">
        <v>0</v>
      </c>
      <c r="K54">
        <v>0</v>
      </c>
      <c r="L54">
        <v>0</v>
      </c>
    </row>
    <row r="55" spans="1:12" x14ac:dyDescent="0.25">
      <c r="A55" s="1">
        <v>2009</v>
      </c>
      <c r="B55">
        <v>6</v>
      </c>
      <c r="C55">
        <v>4.42</v>
      </c>
      <c r="D55">
        <v>14</v>
      </c>
      <c r="E55">
        <v>84.5</v>
      </c>
      <c r="F55">
        <v>64.599999999999994</v>
      </c>
      <c r="G55">
        <v>74.5</v>
      </c>
      <c r="H55">
        <v>0</v>
      </c>
      <c r="I55">
        <v>1.1299999999999999</v>
      </c>
      <c r="J55">
        <v>10</v>
      </c>
      <c r="K55">
        <v>0</v>
      </c>
      <c r="L55">
        <v>0</v>
      </c>
    </row>
    <row r="56" spans="1:12" x14ac:dyDescent="0.25">
      <c r="A56" s="1">
        <v>2009</v>
      </c>
      <c r="B56">
        <v>7</v>
      </c>
      <c r="C56">
        <v>6.3</v>
      </c>
      <c r="D56">
        <v>12</v>
      </c>
      <c r="E56">
        <v>79.2</v>
      </c>
      <c r="F56">
        <v>60.8</v>
      </c>
      <c r="G56">
        <v>70</v>
      </c>
      <c r="H56">
        <v>0</v>
      </c>
      <c r="I56">
        <v>1.67</v>
      </c>
      <c r="J56">
        <v>0</v>
      </c>
      <c r="K56">
        <v>0</v>
      </c>
      <c r="L56">
        <v>0</v>
      </c>
    </row>
    <row r="57" spans="1:12" x14ac:dyDescent="0.25">
      <c r="A57" s="1">
        <v>2009</v>
      </c>
      <c r="B57">
        <v>8</v>
      </c>
      <c r="C57">
        <v>5.62</v>
      </c>
      <c r="D57">
        <v>12</v>
      </c>
      <c r="E57">
        <v>80.5</v>
      </c>
      <c r="F57">
        <v>60.4</v>
      </c>
      <c r="G57">
        <v>70.400000000000006</v>
      </c>
      <c r="H57">
        <v>0</v>
      </c>
      <c r="I57">
        <v>2.67</v>
      </c>
      <c r="J57">
        <v>3</v>
      </c>
      <c r="K57">
        <v>0</v>
      </c>
      <c r="L57">
        <v>0</v>
      </c>
    </row>
    <row r="58" spans="1:12" x14ac:dyDescent="0.25">
      <c r="A58" s="1">
        <v>2009</v>
      </c>
      <c r="B58">
        <v>9</v>
      </c>
      <c r="C58">
        <v>0.8</v>
      </c>
      <c r="D58">
        <v>7</v>
      </c>
      <c r="E58">
        <v>76.400000000000006</v>
      </c>
      <c r="F58">
        <v>57</v>
      </c>
      <c r="G58">
        <v>66.7</v>
      </c>
      <c r="H58">
        <v>0</v>
      </c>
      <c r="I58">
        <v>0.4</v>
      </c>
      <c r="J58">
        <v>0</v>
      </c>
      <c r="K58">
        <v>0</v>
      </c>
      <c r="L58">
        <v>0</v>
      </c>
    </row>
    <row r="59" spans="1:12" x14ac:dyDescent="0.25">
      <c r="A59" s="1">
        <v>2009</v>
      </c>
      <c r="B59">
        <v>10</v>
      </c>
      <c r="C59">
        <v>8.7899999999999991</v>
      </c>
      <c r="D59">
        <v>20</v>
      </c>
      <c r="E59">
        <v>58</v>
      </c>
      <c r="F59">
        <v>41.5</v>
      </c>
      <c r="G59">
        <v>49.8</v>
      </c>
      <c r="H59">
        <v>0</v>
      </c>
      <c r="I59">
        <v>1.97</v>
      </c>
      <c r="J59">
        <v>0</v>
      </c>
      <c r="K59">
        <v>1</v>
      </c>
      <c r="L59">
        <v>0</v>
      </c>
    </row>
    <row r="60" spans="1:12" x14ac:dyDescent="0.25">
      <c r="A60" s="1">
        <v>2009</v>
      </c>
      <c r="B60">
        <v>11</v>
      </c>
      <c r="C60">
        <v>3.92</v>
      </c>
      <c r="D60">
        <v>12</v>
      </c>
      <c r="E60">
        <v>55.6</v>
      </c>
      <c r="F60">
        <v>36.799999999999997</v>
      </c>
      <c r="G60">
        <v>46.2</v>
      </c>
      <c r="H60">
        <v>0</v>
      </c>
      <c r="I60">
        <v>1.51</v>
      </c>
      <c r="J60">
        <v>0</v>
      </c>
      <c r="K60">
        <v>9</v>
      </c>
      <c r="L60">
        <v>0</v>
      </c>
    </row>
    <row r="61" spans="1:12" x14ac:dyDescent="0.25">
      <c r="A61" s="1">
        <v>2009</v>
      </c>
      <c r="B61">
        <v>12</v>
      </c>
      <c r="C61">
        <v>3.77</v>
      </c>
      <c r="D61">
        <v>11</v>
      </c>
      <c r="E61">
        <v>35.5</v>
      </c>
      <c r="F61">
        <v>21.1</v>
      </c>
      <c r="G61">
        <v>28.3</v>
      </c>
      <c r="H61">
        <v>6.9</v>
      </c>
      <c r="I61">
        <v>1.18</v>
      </c>
      <c r="J61">
        <v>0</v>
      </c>
      <c r="K61">
        <v>28</v>
      </c>
      <c r="L61">
        <v>6</v>
      </c>
    </row>
    <row r="62" spans="1:12" x14ac:dyDescent="0.25">
      <c r="A62" s="1">
        <v>2010</v>
      </c>
      <c r="B62">
        <v>1</v>
      </c>
      <c r="C62">
        <v>1.24</v>
      </c>
      <c r="D62">
        <v>7</v>
      </c>
      <c r="E62">
        <v>25.9</v>
      </c>
      <c r="F62">
        <v>13.9</v>
      </c>
      <c r="G62">
        <v>19.899999999999999</v>
      </c>
      <c r="H62">
        <v>8.6999999999999993</v>
      </c>
      <c r="I62">
        <v>0.36</v>
      </c>
      <c r="J62">
        <v>0</v>
      </c>
      <c r="K62">
        <v>30</v>
      </c>
      <c r="L62">
        <v>4</v>
      </c>
    </row>
    <row r="63" spans="1:12" x14ac:dyDescent="0.25">
      <c r="A63" s="1">
        <v>2010</v>
      </c>
      <c r="B63">
        <v>2</v>
      </c>
      <c r="C63">
        <v>1.61</v>
      </c>
      <c r="D63">
        <v>9</v>
      </c>
      <c r="E63">
        <v>31.2</v>
      </c>
      <c r="F63">
        <v>17.600000000000001</v>
      </c>
      <c r="G63">
        <v>24.4</v>
      </c>
      <c r="H63">
        <v>11.5</v>
      </c>
      <c r="I63">
        <v>0.65</v>
      </c>
      <c r="J63">
        <v>0</v>
      </c>
      <c r="K63">
        <v>27</v>
      </c>
      <c r="L63">
        <v>7</v>
      </c>
    </row>
    <row r="64" spans="1:12" x14ac:dyDescent="0.25">
      <c r="A64" s="1">
        <v>2010</v>
      </c>
      <c r="B64">
        <v>3</v>
      </c>
      <c r="C64">
        <v>2.91</v>
      </c>
      <c r="D64">
        <v>12</v>
      </c>
      <c r="E64">
        <v>53.5</v>
      </c>
      <c r="F64">
        <v>34</v>
      </c>
      <c r="G64">
        <v>43.8</v>
      </c>
      <c r="H64">
        <v>0</v>
      </c>
      <c r="I64">
        <v>0.71</v>
      </c>
      <c r="J64">
        <v>0</v>
      </c>
      <c r="K64">
        <v>14</v>
      </c>
      <c r="L64">
        <v>0</v>
      </c>
    </row>
    <row r="65" spans="1:12" x14ac:dyDescent="0.25">
      <c r="A65" s="1">
        <v>2010</v>
      </c>
      <c r="B65">
        <v>4</v>
      </c>
      <c r="C65">
        <v>2.08</v>
      </c>
      <c r="D65">
        <v>11</v>
      </c>
      <c r="E65">
        <v>70.400000000000006</v>
      </c>
      <c r="F65">
        <v>45.7</v>
      </c>
      <c r="G65">
        <v>58</v>
      </c>
      <c r="H65">
        <v>0</v>
      </c>
      <c r="I65">
        <v>0.65</v>
      </c>
      <c r="J65">
        <v>0</v>
      </c>
      <c r="K65">
        <v>1</v>
      </c>
      <c r="L65">
        <v>0</v>
      </c>
    </row>
    <row r="66" spans="1:12" x14ac:dyDescent="0.25">
      <c r="A66" s="1">
        <v>2010</v>
      </c>
      <c r="B66">
        <v>5</v>
      </c>
      <c r="C66">
        <v>3.41</v>
      </c>
      <c r="D66">
        <v>14</v>
      </c>
      <c r="E66">
        <v>74.7</v>
      </c>
      <c r="F66">
        <v>54.5</v>
      </c>
      <c r="G66">
        <v>64.599999999999994</v>
      </c>
      <c r="H66">
        <v>0</v>
      </c>
      <c r="I66">
        <v>0.9</v>
      </c>
      <c r="J66">
        <v>3</v>
      </c>
      <c r="K66">
        <v>0</v>
      </c>
      <c r="L66">
        <v>0</v>
      </c>
    </row>
    <row r="67" spans="1:12" x14ac:dyDescent="0.25">
      <c r="A67" s="1">
        <v>2010</v>
      </c>
      <c r="B67">
        <v>6</v>
      </c>
      <c r="C67">
        <v>8.33</v>
      </c>
      <c r="D67">
        <v>17</v>
      </c>
      <c r="E67">
        <v>84.2</v>
      </c>
      <c r="F67">
        <v>65.400000000000006</v>
      </c>
      <c r="G67">
        <v>74.8</v>
      </c>
      <c r="H67">
        <v>0</v>
      </c>
      <c r="I67">
        <v>1.35</v>
      </c>
      <c r="J67">
        <v>3</v>
      </c>
      <c r="K67">
        <v>0</v>
      </c>
      <c r="L67">
        <v>0</v>
      </c>
    </row>
    <row r="68" spans="1:12" x14ac:dyDescent="0.25">
      <c r="A68" s="1">
        <v>2010</v>
      </c>
      <c r="B68">
        <v>7</v>
      </c>
      <c r="C68">
        <v>3.75</v>
      </c>
      <c r="D68">
        <v>10</v>
      </c>
      <c r="E68">
        <v>86.9</v>
      </c>
      <c r="F68">
        <v>67</v>
      </c>
      <c r="G68">
        <v>77</v>
      </c>
      <c r="H68">
        <v>0</v>
      </c>
      <c r="I68">
        <v>1.17</v>
      </c>
      <c r="J68">
        <v>9</v>
      </c>
      <c r="K68">
        <v>0</v>
      </c>
      <c r="L68">
        <v>0</v>
      </c>
    </row>
    <row r="69" spans="1:12" x14ac:dyDescent="0.25">
      <c r="A69" s="1">
        <v>2010</v>
      </c>
      <c r="B69">
        <v>8</v>
      </c>
      <c r="C69">
        <v>1.64</v>
      </c>
      <c r="D69">
        <v>6</v>
      </c>
      <c r="E69">
        <v>88.4</v>
      </c>
      <c r="F69">
        <v>65.8</v>
      </c>
      <c r="G69">
        <v>77.099999999999994</v>
      </c>
      <c r="H69">
        <v>0</v>
      </c>
      <c r="I69">
        <v>0.92</v>
      </c>
      <c r="J69">
        <v>14</v>
      </c>
      <c r="K69">
        <v>0</v>
      </c>
      <c r="L69">
        <v>0</v>
      </c>
    </row>
    <row r="70" spans="1:12" x14ac:dyDescent="0.25">
      <c r="A70" s="1">
        <v>2010</v>
      </c>
      <c r="B70">
        <v>9</v>
      </c>
      <c r="C70">
        <v>3.2</v>
      </c>
      <c r="D70">
        <v>12</v>
      </c>
      <c r="E70">
        <v>79.400000000000006</v>
      </c>
      <c r="F70">
        <v>55.3</v>
      </c>
      <c r="G70">
        <v>67.400000000000006</v>
      </c>
      <c r="H70">
        <v>0</v>
      </c>
      <c r="I70">
        <v>0.95</v>
      </c>
      <c r="J70">
        <v>3</v>
      </c>
      <c r="K70">
        <v>0</v>
      </c>
      <c r="L70">
        <v>0</v>
      </c>
    </row>
    <row r="71" spans="1:12" x14ac:dyDescent="0.25">
      <c r="A71" s="1">
        <v>2010</v>
      </c>
      <c r="B71">
        <v>10</v>
      </c>
      <c r="C71">
        <v>1.1000000000000001</v>
      </c>
      <c r="D71">
        <v>6</v>
      </c>
      <c r="E71">
        <v>69.5</v>
      </c>
      <c r="F71">
        <v>43.2</v>
      </c>
      <c r="G71">
        <v>56.3</v>
      </c>
      <c r="H71">
        <v>0</v>
      </c>
      <c r="I71">
        <v>0.38</v>
      </c>
      <c r="J71">
        <v>0</v>
      </c>
      <c r="K71">
        <v>4</v>
      </c>
      <c r="L71">
        <v>0</v>
      </c>
    </row>
    <row r="72" spans="1:12" x14ac:dyDescent="0.25">
      <c r="A72" s="1">
        <v>2010</v>
      </c>
      <c r="B72">
        <v>11</v>
      </c>
      <c r="C72">
        <v>3.85</v>
      </c>
      <c r="D72">
        <v>7</v>
      </c>
      <c r="E72">
        <v>53.8</v>
      </c>
      <c r="F72">
        <v>30.7</v>
      </c>
      <c r="G72">
        <v>42.2</v>
      </c>
      <c r="H72">
        <v>0</v>
      </c>
      <c r="I72">
        <v>1.57</v>
      </c>
      <c r="J72">
        <v>0</v>
      </c>
      <c r="K72">
        <v>20</v>
      </c>
      <c r="L72">
        <v>0</v>
      </c>
    </row>
    <row r="73" spans="1:12" x14ac:dyDescent="0.25">
      <c r="A73" s="1">
        <v>2010</v>
      </c>
      <c r="B73">
        <v>12</v>
      </c>
      <c r="C73">
        <v>2.5499999999999998</v>
      </c>
      <c r="D73">
        <v>9</v>
      </c>
      <c r="E73">
        <v>29.4</v>
      </c>
      <c r="F73">
        <v>16.100000000000001</v>
      </c>
      <c r="G73">
        <v>22.7</v>
      </c>
      <c r="H73">
        <v>20.399999999999999</v>
      </c>
      <c r="I73">
        <v>1.05</v>
      </c>
      <c r="J73">
        <v>0</v>
      </c>
      <c r="K73">
        <v>29</v>
      </c>
      <c r="L73">
        <v>10</v>
      </c>
    </row>
    <row r="74" spans="1:12" x14ac:dyDescent="0.25">
      <c r="A74" s="1">
        <v>2011</v>
      </c>
      <c r="B74">
        <v>1</v>
      </c>
      <c r="C74">
        <v>0.66</v>
      </c>
      <c r="D74">
        <v>9</v>
      </c>
      <c r="E74">
        <v>28.6</v>
      </c>
      <c r="F74">
        <v>14</v>
      </c>
      <c r="G74">
        <v>21.3</v>
      </c>
      <c r="H74">
        <v>8.1</v>
      </c>
      <c r="I74">
        <v>0.17</v>
      </c>
      <c r="J74">
        <v>0</v>
      </c>
      <c r="K74">
        <v>31</v>
      </c>
      <c r="L74">
        <v>9</v>
      </c>
    </row>
    <row r="75" spans="1:12" x14ac:dyDescent="0.25">
      <c r="A75" s="1">
        <v>2011</v>
      </c>
      <c r="B75">
        <v>2</v>
      </c>
      <c r="C75">
        <v>3.77</v>
      </c>
      <c r="D75">
        <v>10</v>
      </c>
      <c r="E75">
        <v>36.4</v>
      </c>
      <c r="F75">
        <v>21.8</v>
      </c>
      <c r="G75">
        <v>29.1</v>
      </c>
      <c r="H75">
        <v>12.4</v>
      </c>
      <c r="I75">
        <v>1.01</v>
      </c>
      <c r="J75">
        <v>0</v>
      </c>
      <c r="K75">
        <v>24</v>
      </c>
      <c r="L75">
        <v>5</v>
      </c>
    </row>
    <row r="76" spans="1:12" x14ac:dyDescent="0.25">
      <c r="A76" s="1">
        <v>2011</v>
      </c>
      <c r="B76">
        <v>3</v>
      </c>
      <c r="C76">
        <v>1.36</v>
      </c>
      <c r="D76">
        <v>8</v>
      </c>
      <c r="E76">
        <v>51.2</v>
      </c>
      <c r="F76">
        <v>31.9</v>
      </c>
      <c r="G76">
        <v>41.5</v>
      </c>
      <c r="H76">
        <v>0.2</v>
      </c>
      <c r="I76">
        <v>0.56000000000000005</v>
      </c>
      <c r="J76">
        <v>0</v>
      </c>
      <c r="K76">
        <v>20</v>
      </c>
      <c r="L76">
        <v>1</v>
      </c>
    </row>
    <row r="77" spans="1:12" x14ac:dyDescent="0.25">
      <c r="A77" s="1">
        <v>2011</v>
      </c>
      <c r="B77">
        <v>4</v>
      </c>
      <c r="C77">
        <v>7.42</v>
      </c>
      <c r="D77">
        <v>19</v>
      </c>
      <c r="E77">
        <v>64.099999999999994</v>
      </c>
      <c r="F77">
        <v>42.8</v>
      </c>
      <c r="G77">
        <v>53.5</v>
      </c>
      <c r="H77">
        <v>0</v>
      </c>
      <c r="I77">
        <v>2.1800000000000002</v>
      </c>
      <c r="J77">
        <v>0</v>
      </c>
      <c r="K77">
        <v>2</v>
      </c>
      <c r="L77">
        <v>0</v>
      </c>
    </row>
    <row r="78" spans="1:12" x14ac:dyDescent="0.25">
      <c r="A78" s="1">
        <v>2011</v>
      </c>
      <c r="B78">
        <v>5</v>
      </c>
      <c r="C78">
        <v>4.93</v>
      </c>
      <c r="D78">
        <v>14</v>
      </c>
      <c r="E78">
        <v>72</v>
      </c>
      <c r="F78">
        <v>51.8</v>
      </c>
      <c r="G78">
        <v>61.9</v>
      </c>
      <c r="H78">
        <v>0</v>
      </c>
      <c r="I78">
        <v>1.52</v>
      </c>
      <c r="J78">
        <v>0</v>
      </c>
      <c r="K78">
        <v>0</v>
      </c>
      <c r="L78">
        <v>0</v>
      </c>
    </row>
    <row r="79" spans="1:12" x14ac:dyDescent="0.25">
      <c r="A79" s="1">
        <v>2011</v>
      </c>
      <c r="B79">
        <v>6</v>
      </c>
      <c r="C79">
        <v>4.18</v>
      </c>
      <c r="D79">
        <v>13</v>
      </c>
      <c r="E79">
        <v>83.2</v>
      </c>
      <c r="F79">
        <v>62.9</v>
      </c>
      <c r="G79">
        <v>73.099999999999994</v>
      </c>
      <c r="H79">
        <v>0</v>
      </c>
      <c r="I79">
        <v>1.44</v>
      </c>
      <c r="J79">
        <v>6</v>
      </c>
      <c r="K79">
        <v>0</v>
      </c>
      <c r="L79">
        <v>0</v>
      </c>
    </row>
    <row r="80" spans="1:12" x14ac:dyDescent="0.25">
      <c r="A80" s="1">
        <v>2011</v>
      </c>
      <c r="B80">
        <v>7</v>
      </c>
      <c r="C80">
        <v>1.58</v>
      </c>
      <c r="D80">
        <v>4</v>
      </c>
      <c r="E80">
        <v>91.5</v>
      </c>
      <c r="F80">
        <v>70</v>
      </c>
      <c r="G80">
        <v>80.8</v>
      </c>
      <c r="H80">
        <v>0</v>
      </c>
      <c r="I80">
        <v>1.1499999999999999</v>
      </c>
      <c r="J80">
        <v>18</v>
      </c>
      <c r="K80">
        <v>0</v>
      </c>
      <c r="L80">
        <v>0</v>
      </c>
    </row>
    <row r="81" spans="1:12" x14ac:dyDescent="0.25">
      <c r="A81" s="1">
        <v>2011</v>
      </c>
      <c r="B81">
        <v>8</v>
      </c>
      <c r="C81">
        <v>1.76</v>
      </c>
      <c r="D81">
        <v>5</v>
      </c>
      <c r="E81">
        <v>88</v>
      </c>
      <c r="F81">
        <v>63.6</v>
      </c>
      <c r="G81">
        <v>75.8</v>
      </c>
      <c r="H81">
        <v>0</v>
      </c>
      <c r="I81">
        <v>1.1399999999999999</v>
      </c>
      <c r="J81">
        <v>10</v>
      </c>
      <c r="K81">
        <v>0</v>
      </c>
      <c r="L81">
        <v>0</v>
      </c>
    </row>
    <row r="82" spans="1:12" x14ac:dyDescent="0.25">
      <c r="A82" s="1">
        <v>2011</v>
      </c>
      <c r="B82">
        <v>9</v>
      </c>
      <c r="C82">
        <v>2.73</v>
      </c>
      <c r="D82">
        <v>12</v>
      </c>
      <c r="E82">
        <v>75</v>
      </c>
      <c r="F82">
        <v>53.3</v>
      </c>
      <c r="G82">
        <v>64.099999999999994</v>
      </c>
      <c r="H82">
        <v>0</v>
      </c>
      <c r="I82">
        <v>0.68</v>
      </c>
      <c r="J82">
        <v>3</v>
      </c>
      <c r="K82">
        <v>0</v>
      </c>
      <c r="L82">
        <v>0</v>
      </c>
    </row>
    <row r="83" spans="1:12" x14ac:dyDescent="0.25">
      <c r="A83" s="1">
        <v>2011</v>
      </c>
      <c r="B83">
        <v>10</v>
      </c>
      <c r="C83">
        <v>2.46</v>
      </c>
      <c r="D83">
        <v>10</v>
      </c>
      <c r="E83">
        <v>68.099999999999994</v>
      </c>
      <c r="F83">
        <v>42.6</v>
      </c>
      <c r="G83">
        <v>55.4</v>
      </c>
      <c r="H83">
        <v>0</v>
      </c>
      <c r="I83">
        <v>1.1299999999999999</v>
      </c>
      <c r="J83">
        <v>0</v>
      </c>
      <c r="K83">
        <v>4</v>
      </c>
      <c r="L83">
        <v>0</v>
      </c>
    </row>
    <row r="84" spans="1:12" x14ac:dyDescent="0.25">
      <c r="A84" s="1">
        <v>2011</v>
      </c>
      <c r="B84">
        <v>11</v>
      </c>
      <c r="C84">
        <v>4.72</v>
      </c>
      <c r="D84">
        <v>14</v>
      </c>
      <c r="E84">
        <v>54.4</v>
      </c>
      <c r="F84">
        <v>36.5</v>
      </c>
      <c r="G84">
        <v>45.5</v>
      </c>
      <c r="H84">
        <v>0</v>
      </c>
      <c r="I84">
        <v>0.94</v>
      </c>
      <c r="J84">
        <v>0</v>
      </c>
      <c r="K84">
        <v>9</v>
      </c>
      <c r="L84">
        <v>0</v>
      </c>
    </row>
    <row r="85" spans="1:12" x14ac:dyDescent="0.25">
      <c r="A85" s="1">
        <v>2011</v>
      </c>
      <c r="B85">
        <v>12</v>
      </c>
      <c r="C85">
        <v>2.74</v>
      </c>
      <c r="D85">
        <v>11</v>
      </c>
      <c r="E85">
        <v>42.9</v>
      </c>
      <c r="F85">
        <v>28.1</v>
      </c>
      <c r="G85">
        <v>35.5</v>
      </c>
      <c r="H85">
        <v>2.2000000000000002</v>
      </c>
      <c r="I85">
        <v>0.92</v>
      </c>
      <c r="J85">
        <v>0</v>
      </c>
      <c r="K85">
        <v>23</v>
      </c>
      <c r="L85">
        <v>2</v>
      </c>
    </row>
    <row r="86" spans="1:12" x14ac:dyDescent="0.25">
      <c r="A86" s="1">
        <v>2012</v>
      </c>
      <c r="B86">
        <v>1</v>
      </c>
      <c r="C86">
        <v>3.17</v>
      </c>
      <c r="D86">
        <v>11</v>
      </c>
      <c r="E86">
        <v>41</v>
      </c>
      <c r="F86">
        <v>22.1</v>
      </c>
      <c r="G86">
        <v>31.5</v>
      </c>
      <c r="H86">
        <v>5.7</v>
      </c>
      <c r="I86">
        <v>1.06</v>
      </c>
      <c r="J86">
        <v>0</v>
      </c>
      <c r="K86">
        <v>28</v>
      </c>
      <c r="L86">
        <v>7</v>
      </c>
    </row>
    <row r="87" spans="1:12" x14ac:dyDescent="0.25">
      <c r="A87" s="1">
        <v>2012</v>
      </c>
      <c r="B87">
        <v>2</v>
      </c>
      <c r="C87">
        <v>1.1299999999999999</v>
      </c>
      <c r="D87">
        <v>10</v>
      </c>
      <c r="E87">
        <v>43.3</v>
      </c>
      <c r="F87">
        <v>25.8</v>
      </c>
      <c r="G87">
        <v>34.6</v>
      </c>
      <c r="H87">
        <v>3</v>
      </c>
      <c r="I87">
        <v>0.3</v>
      </c>
      <c r="J87">
        <v>0</v>
      </c>
      <c r="K87">
        <v>24</v>
      </c>
      <c r="L87">
        <v>3</v>
      </c>
    </row>
    <row r="88" spans="1:12" x14ac:dyDescent="0.25">
      <c r="A88" s="1">
        <v>2012</v>
      </c>
      <c r="B88">
        <v>3</v>
      </c>
      <c r="C88">
        <v>1.63</v>
      </c>
      <c r="D88">
        <v>8</v>
      </c>
      <c r="E88">
        <v>67</v>
      </c>
      <c r="F88">
        <v>42.7</v>
      </c>
      <c r="G88">
        <v>54.8</v>
      </c>
      <c r="H88">
        <v>0.5</v>
      </c>
      <c r="I88">
        <v>0.64</v>
      </c>
      <c r="J88">
        <v>0</v>
      </c>
      <c r="K88">
        <v>7</v>
      </c>
      <c r="L88">
        <v>1</v>
      </c>
    </row>
    <row r="89" spans="1:12" x14ac:dyDescent="0.25">
      <c r="A89" s="1">
        <v>2012</v>
      </c>
      <c r="B89">
        <v>4</v>
      </c>
      <c r="C89">
        <v>2.3199999999999998</v>
      </c>
      <c r="D89">
        <v>7</v>
      </c>
      <c r="E89">
        <v>65.900000000000006</v>
      </c>
      <c r="F89">
        <v>42.3</v>
      </c>
      <c r="G89">
        <v>54.1</v>
      </c>
      <c r="H89">
        <v>0</v>
      </c>
      <c r="I89">
        <v>0.8</v>
      </c>
      <c r="J89">
        <v>0</v>
      </c>
      <c r="K89">
        <v>3</v>
      </c>
      <c r="L89">
        <v>0</v>
      </c>
    </row>
    <row r="90" spans="1:12" x14ac:dyDescent="0.25">
      <c r="A90" s="1">
        <v>2012</v>
      </c>
      <c r="B90">
        <v>5</v>
      </c>
      <c r="C90">
        <v>3.11</v>
      </c>
      <c r="D90">
        <v>7</v>
      </c>
      <c r="E90">
        <v>80.8</v>
      </c>
      <c r="F90">
        <v>56</v>
      </c>
      <c r="G90">
        <v>68.400000000000006</v>
      </c>
      <c r="H90">
        <v>0</v>
      </c>
      <c r="I90">
        <v>1.05</v>
      </c>
      <c r="J90">
        <v>6</v>
      </c>
      <c r="K90">
        <v>0</v>
      </c>
      <c r="L90">
        <v>0</v>
      </c>
    </row>
    <row r="91" spans="1:12" x14ac:dyDescent="0.25">
      <c r="A91" s="1">
        <v>2012</v>
      </c>
      <c r="B91">
        <v>6</v>
      </c>
      <c r="C91">
        <v>2.2799999999999998</v>
      </c>
      <c r="D91">
        <v>8</v>
      </c>
      <c r="E91">
        <v>85.1</v>
      </c>
      <c r="F91">
        <v>59.5</v>
      </c>
      <c r="G91">
        <v>72.3</v>
      </c>
      <c r="H91">
        <v>0</v>
      </c>
      <c r="I91">
        <v>0.78</v>
      </c>
      <c r="J91">
        <v>9</v>
      </c>
      <c r="K91">
        <v>0</v>
      </c>
      <c r="L91">
        <v>0</v>
      </c>
    </row>
    <row r="92" spans="1:12" x14ac:dyDescent="0.25">
      <c r="A92" s="1">
        <v>2012</v>
      </c>
      <c r="B92">
        <v>7</v>
      </c>
      <c r="C92">
        <v>0.61</v>
      </c>
      <c r="D92">
        <v>4</v>
      </c>
      <c r="E92">
        <v>95.3</v>
      </c>
      <c r="F92">
        <v>69.099999999999994</v>
      </c>
      <c r="G92">
        <v>82.2</v>
      </c>
      <c r="H92">
        <v>0</v>
      </c>
      <c r="I92">
        <v>0.37</v>
      </c>
      <c r="J92">
        <v>27</v>
      </c>
      <c r="K92">
        <v>0</v>
      </c>
      <c r="L92">
        <v>0</v>
      </c>
    </row>
    <row r="93" spans="1:12" x14ac:dyDescent="0.25">
      <c r="A93" s="1">
        <v>2012</v>
      </c>
      <c r="B93">
        <v>8</v>
      </c>
      <c r="C93">
        <v>5.56</v>
      </c>
      <c r="D93">
        <v>7</v>
      </c>
      <c r="E93">
        <v>87.1</v>
      </c>
      <c r="F93">
        <v>61.2</v>
      </c>
      <c r="G93">
        <v>74.099999999999994</v>
      </c>
      <c r="H93">
        <v>0</v>
      </c>
      <c r="I93">
        <v>2.0699999999999998</v>
      </c>
      <c r="J93">
        <v>12</v>
      </c>
      <c r="K93">
        <v>0</v>
      </c>
      <c r="L93">
        <v>0</v>
      </c>
    </row>
    <row r="94" spans="1:12" x14ac:dyDescent="0.25">
      <c r="A94" s="1">
        <v>2012</v>
      </c>
      <c r="B94">
        <v>9</v>
      </c>
      <c r="C94">
        <v>5.71</v>
      </c>
      <c r="D94">
        <v>12</v>
      </c>
      <c r="E94">
        <v>75.8</v>
      </c>
      <c r="F94">
        <v>53.8</v>
      </c>
      <c r="G94">
        <v>64.8</v>
      </c>
      <c r="H94">
        <v>0</v>
      </c>
      <c r="I94">
        <v>1.99</v>
      </c>
      <c r="J94">
        <v>1</v>
      </c>
      <c r="K94">
        <v>0</v>
      </c>
      <c r="L94">
        <v>0</v>
      </c>
    </row>
    <row r="95" spans="1:12" x14ac:dyDescent="0.25">
      <c r="A95" s="1">
        <v>2012</v>
      </c>
      <c r="B95">
        <v>10</v>
      </c>
      <c r="C95">
        <v>5.46</v>
      </c>
      <c r="D95">
        <v>13</v>
      </c>
      <c r="E95">
        <v>61.3</v>
      </c>
      <c r="F95">
        <v>41.4</v>
      </c>
      <c r="G95">
        <v>51.3</v>
      </c>
      <c r="H95">
        <v>0</v>
      </c>
      <c r="I95">
        <v>1.54</v>
      </c>
      <c r="J95">
        <v>0</v>
      </c>
      <c r="K95">
        <v>5</v>
      </c>
      <c r="L95">
        <v>0</v>
      </c>
    </row>
    <row r="96" spans="1:12" x14ac:dyDescent="0.25">
      <c r="A96" s="1">
        <v>2012</v>
      </c>
      <c r="B96">
        <v>11</v>
      </c>
      <c r="C96">
        <v>1.07</v>
      </c>
      <c r="D96">
        <v>5</v>
      </c>
      <c r="E96">
        <v>51</v>
      </c>
      <c r="F96">
        <v>30.8</v>
      </c>
      <c r="G96">
        <v>40.9</v>
      </c>
      <c r="H96">
        <v>0</v>
      </c>
      <c r="I96">
        <v>0.78</v>
      </c>
      <c r="J96">
        <v>0</v>
      </c>
      <c r="K96">
        <v>20</v>
      </c>
      <c r="L96">
        <v>0</v>
      </c>
    </row>
    <row r="97" spans="1:12" x14ac:dyDescent="0.25">
      <c r="A97" s="1">
        <v>2012</v>
      </c>
      <c r="B97">
        <v>12</v>
      </c>
      <c r="C97">
        <v>2.0699999999999998</v>
      </c>
      <c r="D97">
        <v>11</v>
      </c>
      <c r="E97">
        <v>43.9</v>
      </c>
      <c r="F97">
        <v>29.3</v>
      </c>
      <c r="G97">
        <v>36.6</v>
      </c>
      <c r="H97">
        <v>0.9</v>
      </c>
      <c r="I97">
        <v>0.83</v>
      </c>
      <c r="J97">
        <v>0</v>
      </c>
      <c r="K97">
        <v>20</v>
      </c>
      <c r="L97">
        <v>1</v>
      </c>
    </row>
    <row r="98" spans="1:12" x14ac:dyDescent="0.25">
      <c r="A98" s="1">
        <v>2013</v>
      </c>
      <c r="B98">
        <v>1</v>
      </c>
      <c r="C98">
        <v>2.57</v>
      </c>
      <c r="D98">
        <v>6</v>
      </c>
      <c r="E98">
        <v>37.4</v>
      </c>
      <c r="F98">
        <v>19.100000000000001</v>
      </c>
      <c r="G98">
        <v>28.3</v>
      </c>
      <c r="H98">
        <v>1.6</v>
      </c>
      <c r="I98">
        <v>1.04</v>
      </c>
      <c r="J98">
        <v>0</v>
      </c>
      <c r="K98">
        <v>27</v>
      </c>
      <c r="L98">
        <v>2</v>
      </c>
    </row>
    <row r="99" spans="1:12" x14ac:dyDescent="0.25">
      <c r="A99" s="1">
        <v>2013</v>
      </c>
      <c r="B99">
        <v>2</v>
      </c>
      <c r="C99">
        <v>3.21</v>
      </c>
      <c r="D99">
        <v>10</v>
      </c>
      <c r="E99">
        <v>37.299999999999997</v>
      </c>
      <c r="F99">
        <v>21.9</v>
      </c>
      <c r="G99">
        <v>29.6</v>
      </c>
      <c r="H99">
        <v>4.3</v>
      </c>
      <c r="I99">
        <v>0.96</v>
      </c>
      <c r="J99">
        <v>0</v>
      </c>
      <c r="K99">
        <v>27</v>
      </c>
      <c r="L99">
        <v>4</v>
      </c>
    </row>
    <row r="100" spans="1:12" x14ac:dyDescent="0.25">
      <c r="A100" s="1">
        <v>2013</v>
      </c>
      <c r="B100">
        <v>3</v>
      </c>
      <c r="C100">
        <v>1.33</v>
      </c>
      <c r="D100">
        <v>9</v>
      </c>
      <c r="E100">
        <v>41.9</v>
      </c>
      <c r="F100">
        <v>26.6</v>
      </c>
      <c r="G100">
        <v>34.299999999999997</v>
      </c>
      <c r="H100">
        <v>16.399999999999999</v>
      </c>
      <c r="I100">
        <v>0.76</v>
      </c>
      <c r="J100">
        <v>0</v>
      </c>
      <c r="K100">
        <v>29</v>
      </c>
      <c r="L100">
        <v>4</v>
      </c>
    </row>
    <row r="101" spans="1:12" x14ac:dyDescent="0.25">
      <c r="A101" s="1">
        <v>2013</v>
      </c>
      <c r="B101">
        <v>4</v>
      </c>
      <c r="C101">
        <v>7.05</v>
      </c>
      <c r="D101">
        <v>16</v>
      </c>
      <c r="E101">
        <v>60.8</v>
      </c>
      <c r="F101">
        <v>39.6</v>
      </c>
      <c r="G101">
        <v>50.2</v>
      </c>
      <c r="H101">
        <v>0</v>
      </c>
      <c r="I101">
        <v>2.12</v>
      </c>
      <c r="J101">
        <v>0</v>
      </c>
      <c r="K101">
        <v>6</v>
      </c>
      <c r="L101">
        <v>0</v>
      </c>
    </row>
    <row r="102" spans="1:12" x14ac:dyDescent="0.25">
      <c r="A102" s="1">
        <v>2013</v>
      </c>
      <c r="B102">
        <v>5</v>
      </c>
      <c r="C102">
        <v>3.74</v>
      </c>
      <c r="D102">
        <v>14</v>
      </c>
      <c r="E102">
        <v>75.099999999999994</v>
      </c>
      <c r="F102">
        <v>53.4</v>
      </c>
      <c r="G102">
        <v>64.2</v>
      </c>
      <c r="H102">
        <v>0</v>
      </c>
      <c r="I102">
        <v>1.08</v>
      </c>
      <c r="J102">
        <v>0</v>
      </c>
      <c r="K102">
        <v>0</v>
      </c>
      <c r="L102">
        <v>0</v>
      </c>
    </row>
    <row r="103" spans="1:12" x14ac:dyDescent="0.25">
      <c r="A103" s="1">
        <v>2013</v>
      </c>
      <c r="B103">
        <v>6</v>
      </c>
      <c r="C103">
        <v>6.27</v>
      </c>
      <c r="D103">
        <v>13</v>
      </c>
      <c r="E103">
        <v>81.8</v>
      </c>
      <c r="F103">
        <v>60.8</v>
      </c>
      <c r="G103">
        <v>71.3</v>
      </c>
      <c r="H103">
        <v>0</v>
      </c>
      <c r="I103">
        <v>2.73</v>
      </c>
      <c r="J103">
        <v>3</v>
      </c>
      <c r="K103">
        <v>0</v>
      </c>
      <c r="L103">
        <v>0</v>
      </c>
    </row>
    <row r="104" spans="1:12" x14ac:dyDescent="0.25">
      <c r="A104" s="1">
        <v>2013</v>
      </c>
      <c r="B104">
        <v>7</v>
      </c>
      <c r="C104">
        <v>3.53</v>
      </c>
      <c r="D104">
        <v>10</v>
      </c>
      <c r="E104">
        <v>81.900000000000006</v>
      </c>
      <c r="F104">
        <v>63.1</v>
      </c>
      <c r="G104">
        <v>72.5</v>
      </c>
      <c r="H104">
        <v>0</v>
      </c>
      <c r="I104">
        <v>1.68</v>
      </c>
      <c r="J104">
        <v>5</v>
      </c>
      <c r="K104">
        <v>0</v>
      </c>
      <c r="L104">
        <v>0</v>
      </c>
    </row>
    <row r="105" spans="1:12" x14ac:dyDescent="0.25">
      <c r="A105" s="1">
        <v>2013</v>
      </c>
      <c r="B105">
        <v>8</v>
      </c>
      <c r="C105">
        <v>0.36</v>
      </c>
      <c r="D105">
        <v>4</v>
      </c>
      <c r="E105">
        <v>84.2</v>
      </c>
      <c r="F105">
        <v>62</v>
      </c>
      <c r="G105">
        <v>73.099999999999994</v>
      </c>
      <c r="H105">
        <v>0</v>
      </c>
      <c r="I105">
        <v>0.33</v>
      </c>
      <c r="J105">
        <v>5</v>
      </c>
      <c r="K105">
        <v>0</v>
      </c>
      <c r="L105">
        <v>0</v>
      </c>
    </row>
    <row r="106" spans="1:12" x14ac:dyDescent="0.25">
      <c r="A106" s="1">
        <v>2013</v>
      </c>
      <c r="B106">
        <v>9</v>
      </c>
      <c r="C106">
        <v>0.68</v>
      </c>
      <c r="D106">
        <v>7</v>
      </c>
      <c r="E106">
        <v>82.6</v>
      </c>
      <c r="F106">
        <v>56.7</v>
      </c>
      <c r="G106">
        <v>69.599999999999994</v>
      </c>
      <c r="H106">
        <v>0</v>
      </c>
      <c r="I106">
        <v>0.3</v>
      </c>
      <c r="J106">
        <v>4</v>
      </c>
      <c r="K106">
        <v>0</v>
      </c>
      <c r="L106">
        <v>0</v>
      </c>
    </row>
    <row r="107" spans="1:12" x14ac:dyDescent="0.25">
      <c r="A107" s="1">
        <v>2013</v>
      </c>
      <c r="B107">
        <v>10</v>
      </c>
      <c r="C107">
        <v>3.59</v>
      </c>
      <c r="D107">
        <v>12</v>
      </c>
      <c r="E107">
        <v>66</v>
      </c>
      <c r="F107">
        <v>43.4</v>
      </c>
      <c r="G107">
        <v>54.7</v>
      </c>
      <c r="H107">
        <v>0</v>
      </c>
      <c r="I107">
        <v>1.38</v>
      </c>
      <c r="J107">
        <v>0</v>
      </c>
      <c r="K107">
        <v>6</v>
      </c>
      <c r="L107">
        <v>0</v>
      </c>
    </row>
    <row r="108" spans="1:12" x14ac:dyDescent="0.25">
      <c r="A108" s="1">
        <v>2013</v>
      </c>
      <c r="B108">
        <v>11</v>
      </c>
      <c r="C108">
        <v>1.54</v>
      </c>
      <c r="D108">
        <v>9</v>
      </c>
      <c r="E108">
        <v>47.9</v>
      </c>
      <c r="F108">
        <v>28.6</v>
      </c>
      <c r="G108">
        <v>38.299999999999997</v>
      </c>
      <c r="H108">
        <v>0.5</v>
      </c>
      <c r="I108">
        <v>0.55000000000000004</v>
      </c>
      <c r="J108">
        <v>0</v>
      </c>
      <c r="K108">
        <v>20</v>
      </c>
      <c r="L108">
        <v>1</v>
      </c>
    </row>
    <row r="109" spans="1:12" x14ac:dyDescent="0.25">
      <c r="A109" s="1">
        <v>2013</v>
      </c>
      <c r="B109">
        <v>12</v>
      </c>
      <c r="C109">
        <v>1.33</v>
      </c>
      <c r="D109">
        <v>6</v>
      </c>
      <c r="E109">
        <v>34.9</v>
      </c>
      <c r="F109">
        <v>18</v>
      </c>
      <c r="G109">
        <v>26.5</v>
      </c>
      <c r="H109">
        <v>10</v>
      </c>
      <c r="I109">
        <v>0.87</v>
      </c>
      <c r="J109">
        <v>0</v>
      </c>
      <c r="K109">
        <v>28</v>
      </c>
      <c r="L109">
        <v>5</v>
      </c>
    </row>
    <row r="111" spans="1:12" x14ac:dyDescent="0.25">
      <c r="A111" s="2">
        <v>1</v>
      </c>
      <c r="B111" s="4" t="s">
        <v>14</v>
      </c>
      <c r="E111" s="3"/>
    </row>
    <row r="112" spans="1:12" x14ac:dyDescent="0.25">
      <c r="B112" s="7" t="s">
        <v>12</v>
      </c>
      <c r="C112" s="6">
        <f>SUM(K2:K109)</f>
        <v>1069</v>
      </c>
      <c r="E112" s="3"/>
    </row>
    <row r="114" spans="1:9" x14ac:dyDescent="0.25">
      <c r="A114" s="2">
        <v>2</v>
      </c>
      <c r="B114" s="4" t="s">
        <v>15</v>
      </c>
    </row>
    <row r="115" spans="1:9" x14ac:dyDescent="0.25">
      <c r="B115" s="7" t="s">
        <v>12</v>
      </c>
      <c r="C115" s="6">
        <f>SUMIFS(K2:K109, A2:A109, 2009)</f>
        <v>114</v>
      </c>
    </row>
    <row r="117" spans="1:9" x14ac:dyDescent="0.25">
      <c r="A117" s="4">
        <v>3</v>
      </c>
      <c r="B117" s="4" t="s">
        <v>16</v>
      </c>
      <c r="C117" s="3"/>
      <c r="D117" s="3"/>
    </row>
    <row r="118" spans="1:9" x14ac:dyDescent="0.25">
      <c r="A118" s="3"/>
      <c r="B118" s="8" t="s">
        <v>13</v>
      </c>
      <c r="C118" s="5">
        <v>2008</v>
      </c>
      <c r="D118" s="9"/>
    </row>
    <row r="119" spans="1:9" x14ac:dyDescent="0.25">
      <c r="B119" s="7" t="s">
        <v>12</v>
      </c>
      <c r="C119" s="6">
        <f>SUMIFS(K2:K109, A2:A109, C118)</f>
        <v>127</v>
      </c>
    </row>
    <row r="121" spans="1:9" x14ac:dyDescent="0.25">
      <c r="A121">
        <v>4</v>
      </c>
      <c r="B121" s="4" t="s">
        <v>29</v>
      </c>
    </row>
    <row r="122" spans="1:9" x14ac:dyDescent="0.25">
      <c r="B122" s="8" t="s">
        <v>13</v>
      </c>
      <c r="C122" s="5">
        <v>2008</v>
      </c>
      <c r="D122" s="3"/>
      <c r="E122" s="3"/>
    </row>
    <row r="123" spans="1:9" x14ac:dyDescent="0.25">
      <c r="B123" s="8" t="s">
        <v>22</v>
      </c>
      <c r="C123" s="5">
        <v>20</v>
      </c>
    </row>
    <row r="124" spans="1:9" x14ac:dyDescent="0.25">
      <c r="B124" s="7" t="s">
        <v>12</v>
      </c>
      <c r="C124" s="6">
        <f>SUMIFS(K2:K109, A2:A109, C122, F2:F109, "&lt;" &amp; C123)</f>
        <v>83</v>
      </c>
    </row>
    <row r="126" spans="1:9" x14ac:dyDescent="0.25">
      <c r="A126" s="4">
        <v>5</v>
      </c>
      <c r="B126" s="4" t="s">
        <v>17</v>
      </c>
    </row>
    <row r="127" spans="1:9" x14ac:dyDescent="0.25">
      <c r="B127" s="7" t="s">
        <v>12</v>
      </c>
      <c r="C127" s="6">
        <f>COUNTIFS(K2:K109, "&gt;0")</f>
        <v>63</v>
      </c>
      <c r="I127" s="4"/>
    </row>
    <row r="129" spans="1:5" s="3" customFormat="1" x14ac:dyDescent="0.25">
      <c r="A129" s="4">
        <v>6</v>
      </c>
      <c r="B129" s="4" t="s">
        <v>28</v>
      </c>
    </row>
    <row r="130" spans="1:5" s="3" customFormat="1" x14ac:dyDescent="0.25">
      <c r="B130" s="3">
        <v>2005</v>
      </c>
      <c r="C130" s="6">
        <f t="shared" ref="C130:C138" si="0">AVERAGEIFS($G$2:$G$109, $A$2:$A$109, B130)</f>
        <v>53.25</v>
      </c>
    </row>
    <row r="131" spans="1:5" s="3" customFormat="1" x14ac:dyDescent="0.25">
      <c r="B131" s="3">
        <v>2006</v>
      </c>
      <c r="C131" s="6">
        <f t="shared" si="0"/>
        <v>53.849999999999994</v>
      </c>
    </row>
    <row r="132" spans="1:5" s="3" customFormat="1" x14ac:dyDescent="0.25">
      <c r="B132" s="3">
        <v>2007</v>
      </c>
      <c r="C132" s="6">
        <f t="shared" si="0"/>
        <v>53.641666666666659</v>
      </c>
    </row>
    <row r="133" spans="1:5" s="3" customFormat="1" x14ac:dyDescent="0.25">
      <c r="B133" s="3">
        <v>2008</v>
      </c>
      <c r="C133" s="6">
        <f t="shared" si="0"/>
        <v>50.566666666666663</v>
      </c>
    </row>
    <row r="134" spans="1:5" s="3" customFormat="1" x14ac:dyDescent="0.25">
      <c r="B134" s="3">
        <v>2009</v>
      </c>
      <c r="C134" s="6">
        <f t="shared" si="0"/>
        <v>51.141666666666673</v>
      </c>
    </row>
    <row r="135" spans="1:5" s="3" customFormat="1" x14ac:dyDescent="0.25">
      <c r="B135" s="3">
        <v>2010</v>
      </c>
      <c r="C135" s="6">
        <f t="shared" si="0"/>
        <v>52.35</v>
      </c>
    </row>
    <row r="136" spans="1:5" s="3" customFormat="1" x14ac:dyDescent="0.25">
      <c r="B136" s="3">
        <v>2011</v>
      </c>
      <c r="C136" s="6">
        <f t="shared" si="0"/>
        <v>53.125</v>
      </c>
    </row>
    <row r="137" spans="1:5" s="3" customFormat="1" x14ac:dyDescent="0.25">
      <c r="B137" s="3">
        <v>2012</v>
      </c>
      <c r="C137" s="6">
        <f t="shared" si="0"/>
        <v>55.466666666666661</v>
      </c>
    </row>
    <row r="138" spans="1:5" s="3" customFormat="1" x14ac:dyDescent="0.25">
      <c r="B138" s="3">
        <v>2013</v>
      </c>
      <c r="C138" s="6">
        <f t="shared" si="0"/>
        <v>51.050000000000004</v>
      </c>
    </row>
    <row r="139" spans="1:5" s="3" customFormat="1" x14ac:dyDescent="0.25"/>
    <row r="140" spans="1:5" x14ac:dyDescent="0.25">
      <c r="A140" s="4">
        <v>7</v>
      </c>
      <c r="B140" s="4" t="s">
        <v>19</v>
      </c>
    </row>
    <row r="141" spans="1:5" x14ac:dyDescent="0.25">
      <c r="B141" s="7" t="s">
        <v>12</v>
      </c>
      <c r="C141" s="6">
        <f>MAX(C2:C109)</f>
        <v>8.7899999999999991</v>
      </c>
    </row>
    <row r="143" spans="1:5" x14ac:dyDescent="0.25">
      <c r="A143">
        <v>8</v>
      </c>
      <c r="B143" s="4" t="s">
        <v>18</v>
      </c>
      <c r="C143" s="3"/>
    </row>
    <row r="144" spans="1:5" s="3" customFormat="1" x14ac:dyDescent="0.25">
      <c r="A144"/>
      <c r="B144" s="7" t="s">
        <v>12</v>
      </c>
      <c r="C144" s="6">
        <f>MIN(F2:F109)</f>
        <v>9.9</v>
      </c>
      <c r="D144"/>
      <c r="E144"/>
    </row>
    <row r="145" spans="1:4" s="3" customFormat="1" x14ac:dyDescent="0.25">
      <c r="A145"/>
      <c r="B145"/>
      <c r="C145"/>
      <c r="D145"/>
    </row>
    <row r="146" spans="1:4" s="3" customFormat="1" x14ac:dyDescent="0.25">
      <c r="A146" s="4">
        <v>9</v>
      </c>
      <c r="B146" s="4" t="s">
        <v>20</v>
      </c>
    </row>
    <row r="147" spans="1:4" s="3" customFormat="1" x14ac:dyDescent="0.25">
      <c r="B147" s="7" t="s">
        <v>12</v>
      </c>
      <c r="C147" s="6">
        <f>MATCH(C144, F2:F109, 0)</f>
        <v>49</v>
      </c>
    </row>
    <row r="148" spans="1:4" s="3" customFormat="1" x14ac:dyDescent="0.25">
      <c r="A148"/>
      <c r="B148"/>
      <c r="C148"/>
    </row>
    <row r="149" spans="1:4" s="3" customFormat="1" x14ac:dyDescent="0.25">
      <c r="A149" s="4">
        <v>10</v>
      </c>
      <c r="B149" s="4" t="s">
        <v>21</v>
      </c>
    </row>
    <row r="150" spans="1:4" s="3" customFormat="1" x14ac:dyDescent="0.25">
      <c r="B150" s="7" t="s">
        <v>12</v>
      </c>
      <c r="C150" s="6">
        <f>INDEX(A2:A109, C147, 1)</f>
        <v>2009</v>
      </c>
    </row>
    <row r="151" spans="1:4" s="3" customFormat="1" x14ac:dyDescent="0.25">
      <c r="B151" s="7"/>
      <c r="C151" s="6">
        <f>INDEX(A2:A109, MATCH(MIN(F2:F109), F2:F109, 0), 1)</f>
        <v>2009</v>
      </c>
    </row>
    <row r="152" spans="1:4" s="3" customFormat="1" x14ac:dyDescent="0.25"/>
    <row r="153" spans="1:4" s="3" customFormat="1" x14ac:dyDescent="0.25">
      <c r="A153" s="4">
        <v>11</v>
      </c>
      <c r="B153" s="4" t="s">
        <v>23</v>
      </c>
    </row>
    <row r="154" spans="1:4" s="3" customFormat="1" x14ac:dyDescent="0.25">
      <c r="B154" s="7" t="s">
        <v>12</v>
      </c>
      <c r="C154" s="6"/>
    </row>
    <row r="155" spans="1:4" s="3" customFormat="1" x14ac:dyDescent="0.25"/>
    <row r="156" spans="1:4" s="3" customFormat="1" x14ac:dyDescent="0.25">
      <c r="A156" s="4">
        <v>12</v>
      </c>
      <c r="B156" s="4" t="s">
        <v>25</v>
      </c>
    </row>
    <row r="157" spans="1:4" x14ac:dyDescent="0.25">
      <c r="B157" s="7" t="s">
        <v>12</v>
      </c>
      <c r="C157" s="6"/>
    </row>
    <row r="159" spans="1:4" x14ac:dyDescent="0.25">
      <c r="A159" s="4">
        <v>13</v>
      </c>
      <c r="B159" s="4" t="s">
        <v>24</v>
      </c>
    </row>
    <row r="160" spans="1:4" x14ac:dyDescent="0.25">
      <c r="B160" s="7" t="s">
        <v>12</v>
      </c>
      <c r="C160" s="6"/>
    </row>
    <row r="162" spans="1:3" x14ac:dyDescent="0.25">
      <c r="A162" s="4">
        <v>14</v>
      </c>
      <c r="B162" s="4" t="s">
        <v>26</v>
      </c>
      <c r="C162" s="3"/>
    </row>
    <row r="163" spans="1:3" x14ac:dyDescent="0.25">
      <c r="A163" s="3"/>
      <c r="B163" s="7" t="s">
        <v>12</v>
      </c>
      <c r="C163" s="6"/>
    </row>
    <row r="165" spans="1:3" x14ac:dyDescent="0.25">
      <c r="A165" s="4">
        <v>15</v>
      </c>
      <c r="B165" s="4" t="s">
        <v>27</v>
      </c>
      <c r="C165" s="3"/>
    </row>
    <row r="166" spans="1:3" x14ac:dyDescent="0.25">
      <c r="A166" s="3"/>
      <c r="B166" s="7" t="s">
        <v>12</v>
      </c>
      <c r="C166" s="6"/>
    </row>
    <row r="168" spans="1:3" x14ac:dyDescent="0.25">
      <c r="A168" s="4">
        <v>16</v>
      </c>
      <c r="B168" s="4" t="s">
        <v>41</v>
      </c>
    </row>
    <row r="169" spans="1:3" x14ac:dyDescent="0.25">
      <c r="B169" s="7" t="s">
        <v>12</v>
      </c>
      <c r="C169" s="6"/>
    </row>
    <row r="171" spans="1:3" x14ac:dyDescent="0.25">
      <c r="B171" s="3"/>
    </row>
    <row r="172" spans="1:3" x14ac:dyDescent="0.25">
      <c r="B172" s="3"/>
    </row>
    <row r="173" spans="1:3" x14ac:dyDescent="0.25">
      <c r="A173" s="3"/>
      <c r="B173" s="3"/>
    </row>
    <row r="174" spans="1:3" x14ac:dyDescent="0.25">
      <c r="A174" s="3"/>
      <c r="B174" s="3"/>
    </row>
    <row r="175" spans="1:3" x14ac:dyDescent="0.25">
      <c r="A175" s="3"/>
      <c r="B175" s="3"/>
    </row>
    <row r="176" spans="1:3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A17" sqref="A17"/>
    </sheetView>
  </sheetViews>
  <sheetFormatPr defaultColWidth="8.85546875" defaultRowHeight="15" x14ac:dyDescent="0.25"/>
  <cols>
    <col min="1" max="1" width="22.85546875" customWidth="1"/>
  </cols>
  <sheetData>
    <row r="1" spans="1:11" x14ac:dyDescent="0.25">
      <c r="B1" s="4">
        <v>2005</v>
      </c>
      <c r="C1" s="4">
        <f>B1+1</f>
        <v>2006</v>
      </c>
      <c r="D1" s="4">
        <f t="shared" ref="D1:K1" si="0">C1+1</f>
        <v>2007</v>
      </c>
      <c r="E1" s="4">
        <f t="shared" si="0"/>
        <v>2008</v>
      </c>
      <c r="F1" s="4">
        <f t="shared" si="0"/>
        <v>2009</v>
      </c>
      <c r="G1" s="4">
        <f t="shared" si="0"/>
        <v>2010</v>
      </c>
      <c r="H1" s="4">
        <f t="shared" si="0"/>
        <v>2011</v>
      </c>
      <c r="I1" s="4">
        <f t="shared" si="0"/>
        <v>2012</v>
      </c>
      <c r="J1" s="4">
        <f t="shared" si="0"/>
        <v>2013</v>
      </c>
      <c r="K1" s="3"/>
    </row>
    <row r="2" spans="1:11" x14ac:dyDescent="0.25">
      <c r="A2" s="7" t="s">
        <v>30</v>
      </c>
    </row>
    <row r="3" spans="1:11" x14ac:dyDescent="0.25">
      <c r="A3" s="7" t="s">
        <v>31</v>
      </c>
    </row>
    <row r="4" spans="1:11" x14ac:dyDescent="0.25">
      <c r="A4" s="7" t="s">
        <v>32</v>
      </c>
    </row>
    <row r="5" spans="1:11" x14ac:dyDescent="0.25">
      <c r="A5" s="7" t="s">
        <v>33</v>
      </c>
    </row>
    <row r="6" spans="1:11" x14ac:dyDescent="0.25">
      <c r="A6" s="7" t="s">
        <v>34</v>
      </c>
    </row>
    <row r="7" spans="1:11" x14ac:dyDescent="0.25">
      <c r="A7" s="7" t="s">
        <v>35</v>
      </c>
    </row>
    <row r="8" spans="1:11" x14ac:dyDescent="0.25">
      <c r="A8" s="7" t="s">
        <v>8</v>
      </c>
    </row>
    <row r="9" spans="1:11" x14ac:dyDescent="0.25">
      <c r="A9" s="7" t="s">
        <v>36</v>
      </c>
    </row>
    <row r="10" spans="1:11" x14ac:dyDescent="0.25">
      <c r="A10" s="7" t="s">
        <v>37</v>
      </c>
    </row>
    <row r="11" spans="1:11" x14ac:dyDescent="0.25">
      <c r="A11" s="7" t="s">
        <v>38</v>
      </c>
    </row>
    <row r="13" spans="1:11" x14ac:dyDescent="0.25">
      <c r="A13" s="7" t="s">
        <v>39</v>
      </c>
      <c r="B13" s="5">
        <v>2008</v>
      </c>
    </row>
    <row r="14" spans="1:11" x14ac:dyDescent="0.25">
      <c r="A14" s="8" t="s">
        <v>40</v>
      </c>
      <c r="B14" s="5" t="s">
        <v>35</v>
      </c>
    </row>
    <row r="15" spans="1:11" x14ac:dyDescent="0.25">
      <c r="A15" s="7" t="s">
        <v>12</v>
      </c>
      <c r="B15" s="6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Summary</vt:lpstr>
    </vt:vector>
  </TitlesOfParts>
  <Company>University of Illinois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A. Fagen</dc:creator>
  <cp:lastModifiedBy>Wade A. Fagen</cp:lastModifiedBy>
  <dcterms:created xsi:type="dcterms:W3CDTF">2014-10-20T12:53:04Z</dcterms:created>
  <dcterms:modified xsi:type="dcterms:W3CDTF">2014-10-22T13:19:15Z</dcterms:modified>
</cp:coreProperties>
</file>